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500" firstSheet="1" activeTab="1"/>
  </bookViews>
  <sheets>
    <sheet name="UTE tg219,DOT1" sheetId="1" state="hidden" r:id="rId1"/>
    <sheet name="CK_TG219DOT1" sheetId="2" r:id="rId2"/>
    <sheet name="Sheet3" sheetId="3" r:id="rId3"/>
  </sheets>
  <externalReferences>
    <externalReference r:id="rId4"/>
    <externalReference r:id="rId5"/>
    <externalReference r:id="rId6"/>
    <externalReference r:id="rId7"/>
  </externalReferences>
  <calcPr calcId="144525"/>
</workbook>
</file>

<file path=xl/calcChain.xml><?xml version="1.0" encoding="utf-8"?>
<calcChain xmlns="http://schemas.openxmlformats.org/spreadsheetml/2006/main">
  <c r="I116" i="1" l="1"/>
  <c r="K116" i="1" s="1"/>
  <c r="C116" i="1"/>
  <c r="J115" i="1"/>
  <c r="I115" i="1"/>
  <c r="K115" i="1" s="1"/>
  <c r="C115" i="1"/>
  <c r="I114" i="1"/>
  <c r="J114" i="1" s="1"/>
  <c r="C114" i="1"/>
  <c r="L114" i="1" s="1"/>
  <c r="L113" i="1"/>
  <c r="J113" i="1"/>
  <c r="I113" i="1"/>
  <c r="K113" i="1" s="1"/>
  <c r="M112" i="1"/>
  <c r="I112" i="1"/>
  <c r="J112" i="1" s="1"/>
  <c r="C112" i="1"/>
  <c r="L112" i="1" s="1"/>
  <c r="J111" i="1"/>
  <c r="I111" i="1"/>
  <c r="K111" i="1" s="1"/>
  <c r="C111" i="1"/>
  <c r="L111" i="1" s="1"/>
  <c r="J110" i="1"/>
  <c r="I110" i="1"/>
  <c r="K110" i="1" s="1"/>
  <c r="C110" i="1"/>
  <c r="J109" i="1"/>
  <c r="I109" i="1"/>
  <c r="K109" i="1" s="1"/>
  <c r="C109" i="1"/>
  <c r="I108" i="1"/>
  <c r="J108" i="1" s="1"/>
  <c r="C108" i="1"/>
  <c r="M108" i="1" s="1"/>
  <c r="I107" i="1"/>
  <c r="J107" i="1" s="1"/>
  <c r="C107" i="1"/>
  <c r="J106" i="1"/>
  <c r="I106" i="1"/>
  <c r="K106" i="1" s="1"/>
  <c r="C106" i="1"/>
  <c r="L106" i="1" s="1"/>
  <c r="I105" i="1"/>
  <c r="J105" i="1" s="1"/>
  <c r="C105" i="1"/>
  <c r="L105" i="1" s="1"/>
  <c r="I104" i="1"/>
  <c r="J104" i="1" s="1"/>
  <c r="C104" i="1"/>
  <c r="I103" i="1"/>
  <c r="J103" i="1" s="1"/>
  <c r="C103" i="1"/>
  <c r="I102" i="1"/>
  <c r="J102" i="1" s="1"/>
  <c r="C102" i="1"/>
  <c r="I101" i="1"/>
  <c r="J101" i="1" s="1"/>
  <c r="C101" i="1"/>
  <c r="J100" i="1"/>
  <c r="I100" i="1"/>
  <c r="K100" i="1" s="1"/>
  <c r="C100" i="1"/>
  <c r="M100" i="1" s="1"/>
  <c r="J99" i="1"/>
  <c r="I99" i="1"/>
  <c r="K99" i="1" s="1"/>
  <c r="C99" i="1"/>
  <c r="M99" i="1" s="1"/>
  <c r="J98" i="1"/>
  <c r="I98" i="1"/>
  <c r="K98" i="1" s="1"/>
  <c r="C98" i="1"/>
  <c r="J97" i="1"/>
  <c r="I97" i="1"/>
  <c r="K97" i="1" s="1"/>
  <c r="C97" i="1"/>
  <c r="I96" i="1"/>
  <c r="J96" i="1" s="1"/>
  <c r="C96" i="1"/>
  <c r="L96" i="1" s="1"/>
  <c r="J95" i="1"/>
  <c r="I95" i="1"/>
  <c r="K95" i="1" s="1"/>
  <c r="C95" i="1"/>
  <c r="L95" i="1" s="1"/>
  <c r="J94" i="1"/>
  <c r="I94" i="1"/>
  <c r="K94" i="1" s="1"/>
  <c r="C94" i="1"/>
  <c r="I93" i="1"/>
  <c r="J93" i="1" s="1"/>
  <c r="C93" i="1"/>
  <c r="L93" i="1" s="1"/>
  <c r="I92" i="1"/>
  <c r="J92" i="1" s="1"/>
  <c r="C92" i="1"/>
  <c r="I91" i="1"/>
  <c r="J91" i="1" s="1"/>
  <c r="C91" i="1"/>
  <c r="J90" i="1"/>
  <c r="I90" i="1"/>
  <c r="K90" i="1" s="1"/>
  <c r="C90" i="1"/>
  <c r="L90" i="1" s="1"/>
  <c r="I89" i="1"/>
  <c r="J89" i="1" s="1"/>
  <c r="C89" i="1"/>
  <c r="L89" i="1" s="1"/>
  <c r="J88" i="1"/>
  <c r="I88" i="1"/>
  <c r="K88" i="1" s="1"/>
  <c r="C88" i="1"/>
  <c r="L88" i="1" s="1"/>
  <c r="J87" i="1"/>
  <c r="I87" i="1"/>
  <c r="K87" i="1" s="1"/>
  <c r="C87" i="1"/>
  <c r="I86" i="1"/>
  <c r="J86" i="1" s="1"/>
  <c r="C86" i="1"/>
  <c r="L86" i="1" s="1"/>
  <c r="I85" i="1"/>
  <c r="J85" i="1" s="1"/>
  <c r="C85" i="1"/>
  <c r="I84" i="1"/>
  <c r="J84" i="1" s="1"/>
  <c r="C84" i="1"/>
  <c r="I83" i="1"/>
  <c r="J83" i="1" s="1"/>
  <c r="C83" i="1"/>
  <c r="J82" i="1"/>
  <c r="I82" i="1"/>
  <c r="K82" i="1" s="1"/>
  <c r="C82" i="1"/>
  <c r="L82" i="1" s="1"/>
  <c r="O82" i="1" s="1"/>
  <c r="L81" i="1"/>
  <c r="I81" i="1"/>
  <c r="K81" i="1" s="1"/>
  <c r="O81" i="1" s="1"/>
  <c r="C81" i="1"/>
  <c r="M81" i="1" s="1"/>
  <c r="M80" i="1"/>
  <c r="L80" i="1"/>
  <c r="I80" i="1"/>
  <c r="K80" i="1" s="1"/>
  <c r="J79" i="1"/>
  <c r="I79" i="1"/>
  <c r="K79" i="1" s="1"/>
  <c r="C79" i="1"/>
  <c r="J78" i="1"/>
  <c r="I78" i="1"/>
  <c r="K78" i="1" s="1"/>
  <c r="C78" i="1"/>
  <c r="L78" i="1" s="1"/>
  <c r="I77" i="1"/>
  <c r="K77" i="1" s="1"/>
  <c r="C77" i="1"/>
  <c r="L77" i="1" s="1"/>
  <c r="I76" i="1"/>
  <c r="K76" i="1" s="1"/>
  <c r="C76" i="1"/>
  <c r="I75" i="1"/>
  <c r="K75" i="1" s="1"/>
  <c r="C75" i="1"/>
  <c r="J74" i="1"/>
  <c r="I74" i="1"/>
  <c r="K74" i="1" s="1"/>
  <c r="C74" i="1"/>
  <c r="M74" i="1" s="1"/>
  <c r="J73" i="1"/>
  <c r="I73" i="1"/>
  <c r="K73" i="1" s="1"/>
  <c r="C73" i="1"/>
  <c r="M73" i="1" s="1"/>
  <c r="J72" i="1"/>
  <c r="I72" i="1"/>
  <c r="K72" i="1" s="1"/>
  <c r="C72" i="1"/>
  <c r="J71" i="1"/>
  <c r="I71" i="1"/>
  <c r="K71" i="1" s="1"/>
  <c r="J70" i="1"/>
  <c r="I70" i="1"/>
  <c r="K70" i="1" s="1"/>
  <c r="C70" i="1"/>
  <c r="M70" i="1" s="1"/>
  <c r="I69" i="1"/>
  <c r="J69" i="1" s="1"/>
  <c r="C69" i="1"/>
  <c r="L69" i="1" s="1"/>
  <c r="M68" i="1"/>
  <c r="I68" i="1"/>
  <c r="J68" i="1" s="1"/>
  <c r="C68" i="1"/>
  <c r="L68" i="1" s="1"/>
  <c r="J67" i="1"/>
  <c r="I67" i="1"/>
  <c r="K67" i="1" s="1"/>
  <c r="C67" i="1"/>
  <c r="L67" i="1" s="1"/>
  <c r="J66" i="1"/>
  <c r="I66" i="1"/>
  <c r="K66" i="1" s="1"/>
  <c r="C66" i="1"/>
  <c r="J65" i="1"/>
  <c r="I65" i="1"/>
  <c r="K65" i="1" s="1"/>
  <c r="I64" i="1"/>
  <c r="J64" i="1" s="1"/>
  <c r="C64" i="1"/>
  <c r="I63" i="1"/>
  <c r="J63" i="1" s="1"/>
  <c r="C63" i="1"/>
  <c r="I62" i="1"/>
  <c r="J62" i="1" s="1"/>
  <c r="C62" i="1"/>
  <c r="J61" i="1"/>
  <c r="I61" i="1"/>
  <c r="K61" i="1" s="1"/>
  <c r="C61" i="1"/>
  <c r="L61" i="1" s="1"/>
  <c r="I60" i="1"/>
  <c r="J60" i="1" s="1"/>
  <c r="C60" i="1"/>
  <c r="L60" i="1" s="1"/>
  <c r="J59" i="1"/>
  <c r="I59" i="1"/>
  <c r="K59" i="1" s="1"/>
  <c r="C59" i="1"/>
  <c r="L59" i="1" s="1"/>
  <c r="J58" i="1"/>
  <c r="I58" i="1"/>
  <c r="K58" i="1" s="1"/>
  <c r="C58" i="1"/>
  <c r="J57" i="1"/>
  <c r="I57" i="1"/>
  <c r="K57" i="1" s="1"/>
  <c r="J56" i="1"/>
  <c r="I56" i="1"/>
  <c r="K56" i="1" s="1"/>
  <c r="C56" i="1"/>
  <c r="L56" i="1" s="1"/>
  <c r="I55" i="1"/>
  <c r="J55" i="1" s="1"/>
  <c r="C55" i="1"/>
  <c r="M55" i="1" s="1"/>
  <c r="J54" i="1"/>
  <c r="I54" i="1"/>
  <c r="K54" i="1" s="1"/>
  <c r="C54" i="1"/>
  <c r="M54" i="1" s="1"/>
  <c r="L53" i="1"/>
  <c r="I53" i="1"/>
  <c r="J53" i="1" s="1"/>
  <c r="J52" i="1"/>
  <c r="I52" i="1"/>
  <c r="K52" i="1" s="1"/>
  <c r="C52" i="1"/>
  <c r="J51" i="1"/>
  <c r="I51" i="1"/>
  <c r="K51" i="1" s="1"/>
  <c r="C51" i="1"/>
  <c r="M51" i="1" s="1"/>
  <c r="L50" i="1"/>
  <c r="I50" i="1"/>
  <c r="J50" i="1" s="1"/>
  <c r="J49" i="1"/>
  <c r="I49" i="1"/>
  <c r="K49" i="1" s="1"/>
  <c r="C49" i="1"/>
  <c r="I48" i="1"/>
  <c r="J48" i="1" s="1"/>
  <c r="C48" i="1"/>
  <c r="L48" i="1" s="1"/>
  <c r="J47" i="1"/>
  <c r="I47" i="1"/>
  <c r="K47" i="1" s="1"/>
  <c r="C47" i="1"/>
  <c r="L47" i="1" s="1"/>
  <c r="I46" i="1"/>
  <c r="J46" i="1" s="1"/>
  <c r="C46" i="1"/>
  <c r="L46" i="1" s="1"/>
  <c r="I45" i="1"/>
  <c r="J45" i="1" s="1"/>
  <c r="C45" i="1"/>
  <c r="J44" i="1"/>
  <c r="I44" i="1"/>
  <c r="K44" i="1" s="1"/>
  <c r="C44" i="1"/>
  <c r="L44" i="1" s="1"/>
  <c r="J43" i="1"/>
  <c r="I43" i="1"/>
  <c r="K43" i="1" s="1"/>
  <c r="C43" i="1"/>
  <c r="M43" i="1" s="1"/>
  <c r="I42" i="1"/>
  <c r="J42" i="1" s="1"/>
  <c r="C42" i="1"/>
  <c r="L42" i="1" s="1"/>
  <c r="J41" i="1"/>
  <c r="I41" i="1"/>
  <c r="K41" i="1" s="1"/>
  <c r="C41" i="1"/>
  <c r="L41" i="1" s="1"/>
  <c r="K40" i="1"/>
  <c r="I40" i="1"/>
  <c r="J40" i="1" s="1"/>
  <c r="C40" i="1"/>
  <c r="L40" i="1" s="1"/>
  <c r="J39" i="1"/>
  <c r="I39" i="1"/>
  <c r="K39" i="1" s="1"/>
  <c r="C39" i="1"/>
  <c r="L39" i="1" s="1"/>
  <c r="K38" i="1"/>
  <c r="N38" i="1" s="1"/>
  <c r="I38" i="1"/>
  <c r="J38" i="1" s="1"/>
  <c r="C38" i="1"/>
  <c r="L38" i="1" s="1"/>
  <c r="J37" i="1"/>
  <c r="I37" i="1"/>
  <c r="K37" i="1" s="1"/>
  <c r="O37" i="1" s="1"/>
  <c r="C37" i="1"/>
  <c r="L37" i="1" s="1"/>
  <c r="J36" i="1"/>
  <c r="I36" i="1"/>
  <c r="K36" i="1" s="1"/>
  <c r="O36" i="1" s="1"/>
  <c r="C36" i="1"/>
  <c r="J35" i="1"/>
  <c r="I35" i="1"/>
  <c r="K35" i="1" s="1"/>
  <c r="O35" i="1" s="1"/>
  <c r="C35" i="1"/>
  <c r="J34" i="1"/>
  <c r="I34" i="1"/>
  <c r="K34" i="1" s="1"/>
  <c r="O34" i="1" s="1"/>
  <c r="I33" i="1"/>
  <c r="J33" i="1" s="1"/>
  <c r="C33" i="1"/>
  <c r="M32" i="1"/>
  <c r="L32" i="1"/>
  <c r="I32" i="1"/>
  <c r="J32" i="1" s="1"/>
  <c r="J31" i="1"/>
  <c r="I31" i="1"/>
  <c r="K31" i="1" s="1"/>
  <c r="O31" i="1" s="1"/>
  <c r="C31" i="1"/>
  <c r="K30" i="1"/>
  <c r="I30" i="1"/>
  <c r="J30" i="1" s="1"/>
  <c r="C30" i="1"/>
  <c r="L30" i="1" s="1"/>
  <c r="K29" i="1"/>
  <c r="N29" i="1" s="1"/>
  <c r="I29" i="1"/>
  <c r="J29" i="1" s="1"/>
  <c r="C29" i="1"/>
  <c r="L28" i="1"/>
  <c r="J28" i="1"/>
  <c r="I28" i="1"/>
  <c r="K28" i="1" s="1"/>
  <c r="N28" i="1" s="1"/>
  <c r="C28" i="1"/>
  <c r="I27" i="1"/>
  <c r="J27" i="1" s="1"/>
  <c r="C27" i="1"/>
  <c r="L27" i="1" s="1"/>
  <c r="J26" i="1"/>
  <c r="I26" i="1"/>
  <c r="K26" i="1" s="1"/>
  <c r="C26" i="1"/>
  <c r="L26" i="1" s="1"/>
  <c r="O26" i="1" s="1"/>
  <c r="J25" i="1"/>
  <c r="I25" i="1"/>
  <c r="K25" i="1" s="1"/>
  <c r="O25" i="1" s="1"/>
  <c r="C25" i="1"/>
  <c r="K24" i="1"/>
  <c r="I24" i="1"/>
  <c r="J24" i="1" s="1"/>
  <c r="C24" i="1"/>
  <c r="L24" i="1" s="1"/>
  <c r="M23" i="1"/>
  <c r="I23" i="1"/>
  <c r="J23" i="1" s="1"/>
  <c r="C23" i="1"/>
  <c r="L23" i="1" s="1"/>
  <c r="M22" i="1"/>
  <c r="K22" i="1"/>
  <c r="I22" i="1"/>
  <c r="J22" i="1" s="1"/>
  <c r="C22" i="1"/>
  <c r="L22" i="1" s="1"/>
  <c r="J21" i="1"/>
  <c r="I21" i="1"/>
  <c r="K21" i="1" s="1"/>
  <c r="C21" i="1"/>
  <c r="M21" i="1" s="1"/>
  <c r="J20" i="1"/>
  <c r="I20" i="1"/>
  <c r="K20" i="1" s="1"/>
  <c r="C20" i="1"/>
  <c r="I19" i="1"/>
  <c r="J19" i="1" s="1"/>
  <c r="C19" i="1"/>
  <c r="L19" i="1" s="1"/>
  <c r="J18" i="1"/>
  <c r="I18" i="1"/>
  <c r="K18" i="1" s="1"/>
  <c r="C18" i="1"/>
  <c r="L18" i="1" s="1"/>
  <c r="I17" i="1"/>
  <c r="J17" i="1" s="1"/>
  <c r="C17" i="1"/>
  <c r="L17" i="1" s="1"/>
  <c r="J16" i="1"/>
  <c r="I16" i="1"/>
  <c r="K16" i="1" s="1"/>
  <c r="C16" i="1"/>
  <c r="L16" i="1" s="1"/>
  <c r="J15" i="1"/>
  <c r="I15" i="1"/>
  <c r="K15" i="1" s="1"/>
  <c r="C15" i="1"/>
  <c r="M15" i="1" s="1"/>
  <c r="J14" i="1"/>
  <c r="I14" i="1"/>
  <c r="K14" i="1" s="1"/>
  <c r="C14" i="1"/>
  <c r="J13" i="1"/>
  <c r="I13" i="1"/>
  <c r="K13" i="1" s="1"/>
  <c r="C13" i="1"/>
  <c r="I12" i="1"/>
  <c r="J12" i="1" s="1"/>
  <c r="C12" i="1"/>
  <c r="L12" i="1" s="1"/>
  <c r="J11" i="1"/>
  <c r="I11" i="1"/>
  <c r="K11" i="1" s="1"/>
  <c r="C11" i="1"/>
  <c r="L11" i="1" s="1"/>
  <c r="I10" i="1"/>
  <c r="J10" i="1" s="1"/>
  <c r="C10" i="1"/>
  <c r="L10" i="1" s="1"/>
  <c r="J9" i="1"/>
  <c r="I9" i="1"/>
  <c r="K9" i="1" s="1"/>
  <c r="C9" i="1"/>
  <c r="L9" i="1" s="1"/>
  <c r="I8" i="1"/>
  <c r="J8" i="1" s="1"/>
  <c r="C8" i="1"/>
  <c r="L8" i="1" s="1"/>
  <c r="I7" i="1"/>
  <c r="J7" i="1" s="1"/>
  <c r="C7" i="1"/>
  <c r="L6" i="1"/>
  <c r="J6" i="1"/>
  <c r="I6" i="1"/>
  <c r="K6" i="1" s="1"/>
  <c r="I5" i="1"/>
  <c r="J5" i="1" s="1"/>
  <c r="C5" i="1"/>
  <c r="N6" i="1" l="1"/>
  <c r="O6" i="1"/>
  <c r="N9" i="1"/>
  <c r="O9" i="1"/>
  <c r="O13" i="1"/>
  <c r="N13" i="1"/>
  <c r="N18" i="1"/>
  <c r="O18" i="1"/>
  <c r="N21" i="1"/>
  <c r="N11" i="1"/>
  <c r="O11" i="1"/>
  <c r="O14" i="1"/>
  <c r="N14" i="1"/>
  <c r="N16" i="1"/>
  <c r="O16" i="1"/>
  <c r="O20" i="1"/>
  <c r="N20" i="1"/>
  <c r="K17" i="1"/>
  <c r="K19" i="1"/>
  <c r="L21" i="1"/>
  <c r="O21" i="1" s="1"/>
  <c r="N22" i="1"/>
  <c r="O22" i="1"/>
  <c r="O24" i="1"/>
  <c r="O30" i="1"/>
  <c r="N39" i="1"/>
  <c r="O40" i="1"/>
  <c r="N47" i="1"/>
  <c r="O47" i="1"/>
  <c r="N54" i="1"/>
  <c r="O54" i="1"/>
  <c r="O58" i="1"/>
  <c r="N58" i="1"/>
  <c r="N61" i="1"/>
  <c r="O61" i="1"/>
  <c r="O65" i="1"/>
  <c r="N65" i="1"/>
  <c r="N67" i="1"/>
  <c r="O67" i="1"/>
  <c r="N70" i="1"/>
  <c r="O70" i="1"/>
  <c r="O71" i="1"/>
  <c r="N71" i="1"/>
  <c r="O75" i="1"/>
  <c r="N75" i="1"/>
  <c r="O76" i="1"/>
  <c r="N76" i="1"/>
  <c r="N77" i="1"/>
  <c r="O77" i="1"/>
  <c r="O78" i="1"/>
  <c r="K5" i="1"/>
  <c r="K7" i="1"/>
  <c r="K8" i="1"/>
  <c r="K10" i="1"/>
  <c r="K12" i="1"/>
  <c r="L15" i="1"/>
  <c r="O15" i="1" s="1"/>
  <c r="K23" i="1"/>
  <c r="N24" i="1"/>
  <c r="N25" i="1"/>
  <c r="N26" i="1"/>
  <c r="K27" i="1"/>
  <c r="O28" i="1"/>
  <c r="O29" i="1"/>
  <c r="N30" i="1"/>
  <c r="N31" i="1"/>
  <c r="K32" i="1"/>
  <c r="K33" i="1"/>
  <c r="N34" i="1"/>
  <c r="N35" i="1"/>
  <c r="N36" i="1"/>
  <c r="N37" i="1"/>
  <c r="O38" i="1"/>
  <c r="O39" i="1"/>
  <c r="N40" i="1"/>
  <c r="N41" i="1"/>
  <c r="O41" i="1"/>
  <c r="N44" i="1"/>
  <c r="O44" i="1"/>
  <c r="O49" i="1"/>
  <c r="N49" i="1"/>
  <c r="O52" i="1"/>
  <c r="N52" i="1"/>
  <c r="N56" i="1"/>
  <c r="O56" i="1"/>
  <c r="O57" i="1"/>
  <c r="N57" i="1"/>
  <c r="N59" i="1"/>
  <c r="O59" i="1"/>
  <c r="O66" i="1"/>
  <c r="N66" i="1"/>
  <c r="O72" i="1"/>
  <c r="N72" i="1"/>
  <c r="N74" i="1"/>
  <c r="N79" i="1"/>
  <c r="O79" i="1"/>
  <c r="O80" i="1"/>
  <c r="N80" i="1"/>
  <c r="K42" i="1"/>
  <c r="L43" i="1"/>
  <c r="N43" i="1" s="1"/>
  <c r="K45" i="1"/>
  <c r="K46" i="1"/>
  <c r="K48" i="1"/>
  <c r="K50" i="1"/>
  <c r="L51" i="1"/>
  <c r="N51" i="1" s="1"/>
  <c r="K53" i="1"/>
  <c r="K55" i="1"/>
  <c r="K60" i="1"/>
  <c r="K62" i="1"/>
  <c r="K63" i="1"/>
  <c r="K64" i="1"/>
  <c r="K68" i="1"/>
  <c r="K69" i="1"/>
  <c r="L73" i="1"/>
  <c r="N73" i="1" s="1"/>
  <c r="L74" i="1"/>
  <c r="O74" i="1" s="1"/>
  <c r="J75" i="1"/>
  <c r="J117" i="1" s="1"/>
  <c r="J76" i="1"/>
  <c r="J77" i="1"/>
  <c r="M78" i="1"/>
  <c r="M117" i="1" s="1"/>
  <c r="J80" i="1"/>
  <c r="J81" i="1"/>
  <c r="N81" i="1"/>
  <c r="N82" i="1"/>
  <c r="K83" i="1"/>
  <c r="K84" i="1"/>
  <c r="K85" i="1"/>
  <c r="K86" i="1"/>
  <c r="N88" i="1"/>
  <c r="O88" i="1"/>
  <c r="O94" i="1"/>
  <c r="N94" i="1"/>
  <c r="O97" i="1"/>
  <c r="N97" i="1"/>
  <c r="O99" i="1"/>
  <c r="N106" i="1"/>
  <c r="O106" i="1"/>
  <c r="O110" i="1"/>
  <c r="N110" i="1"/>
  <c r="N113" i="1"/>
  <c r="O113" i="1"/>
  <c r="O115" i="1"/>
  <c r="N115" i="1"/>
  <c r="O87" i="1"/>
  <c r="N87" i="1"/>
  <c r="N90" i="1"/>
  <c r="O90" i="1"/>
  <c r="N95" i="1"/>
  <c r="O95" i="1"/>
  <c r="O98" i="1"/>
  <c r="N98" i="1"/>
  <c r="N100" i="1"/>
  <c r="O100" i="1"/>
  <c r="O109" i="1"/>
  <c r="N109" i="1"/>
  <c r="N111" i="1"/>
  <c r="O111" i="1"/>
  <c r="O116" i="1"/>
  <c r="N116" i="1"/>
  <c r="K89" i="1"/>
  <c r="K91" i="1"/>
  <c r="K92" i="1"/>
  <c r="K93" i="1"/>
  <c r="K96" i="1"/>
  <c r="L99" i="1"/>
  <c r="N99" i="1" s="1"/>
  <c r="K101" i="1"/>
  <c r="K102" i="1"/>
  <c r="K103" i="1"/>
  <c r="K104" i="1"/>
  <c r="K105" i="1"/>
  <c r="K107" i="1"/>
  <c r="K108" i="1"/>
  <c r="K112" i="1"/>
  <c r="K114" i="1"/>
  <c r="J116" i="1"/>
  <c r="O114" i="1" l="1"/>
  <c r="N114" i="1"/>
  <c r="N103" i="1"/>
  <c r="O103" i="1"/>
  <c r="N92" i="1"/>
  <c r="O92" i="1"/>
  <c r="N85" i="1"/>
  <c r="O85" i="1"/>
  <c r="N83" i="1"/>
  <c r="O83" i="1"/>
  <c r="N68" i="1"/>
  <c r="O68" i="1"/>
  <c r="N63" i="1"/>
  <c r="O63" i="1"/>
  <c r="O60" i="1"/>
  <c r="N60" i="1"/>
  <c r="O53" i="1"/>
  <c r="N53" i="1"/>
  <c r="O50" i="1"/>
  <c r="N50" i="1"/>
  <c r="O46" i="1"/>
  <c r="N46" i="1"/>
  <c r="N32" i="1"/>
  <c r="O32" i="1"/>
  <c r="O10" i="1"/>
  <c r="N10" i="1"/>
  <c r="N7" i="1"/>
  <c r="O7" i="1"/>
  <c r="K117" i="1"/>
  <c r="N5" i="1"/>
  <c r="O5" i="1"/>
  <c r="N78" i="1"/>
  <c r="O73" i="1"/>
  <c r="O51" i="1"/>
  <c r="O43" i="1"/>
  <c r="O19" i="1"/>
  <c r="N19" i="1"/>
  <c r="N15" i="1"/>
  <c r="O108" i="1"/>
  <c r="N108" i="1"/>
  <c r="O105" i="1"/>
  <c r="N105" i="1"/>
  <c r="N101" i="1"/>
  <c r="O101" i="1"/>
  <c r="O96" i="1"/>
  <c r="N96" i="1"/>
  <c r="O89" i="1"/>
  <c r="N89" i="1"/>
  <c r="N112" i="1"/>
  <c r="O112" i="1"/>
  <c r="N107" i="1"/>
  <c r="O107" i="1"/>
  <c r="N104" i="1"/>
  <c r="O104" i="1"/>
  <c r="N102" i="1"/>
  <c r="O102" i="1"/>
  <c r="O93" i="1"/>
  <c r="N93" i="1"/>
  <c r="N91" i="1"/>
  <c r="O91" i="1"/>
  <c r="O86" i="1"/>
  <c r="N86" i="1"/>
  <c r="N84" i="1"/>
  <c r="O84" i="1"/>
  <c r="O69" i="1"/>
  <c r="N69" i="1"/>
  <c r="N64" i="1"/>
  <c r="O64" i="1"/>
  <c r="N62" i="1"/>
  <c r="O62" i="1"/>
  <c r="O55" i="1"/>
  <c r="N55" i="1"/>
  <c r="O48" i="1"/>
  <c r="N48" i="1"/>
  <c r="N45" i="1"/>
  <c r="O45" i="1"/>
  <c r="O42" i="1"/>
  <c r="N42" i="1"/>
  <c r="N33" i="1"/>
  <c r="O33" i="1"/>
  <c r="O27" i="1"/>
  <c r="N27" i="1"/>
  <c r="N23" i="1"/>
  <c r="O23" i="1"/>
  <c r="O12" i="1"/>
  <c r="N12" i="1"/>
  <c r="O8" i="1"/>
  <c r="N8" i="1"/>
  <c r="L117" i="1"/>
  <c r="O17" i="1"/>
  <c r="N17" i="1"/>
  <c r="N117" i="1" l="1"/>
  <c r="A119" i="1"/>
</calcChain>
</file>

<file path=xl/sharedStrings.xml><?xml version="1.0" encoding="utf-8"?>
<sst xmlns="http://schemas.openxmlformats.org/spreadsheetml/2006/main" count="838" uniqueCount="293">
  <si>
    <t>ĐẠI HỌC ĐÀ NẴNG</t>
  </si>
  <si>
    <t>THANH TOÁN  GIỜ GIẢNG HỌC KỲ II - NĂM HỌC 2019-2020 (ĐỢT 1)</t>
  </si>
  <si>
    <t>TRƯỜNG ĐẠI HỌC SƯ PHẠM KỸ THUẬT</t>
  </si>
  <si>
    <t>Đơn vị: TRƯỜNG ĐẠI HỌC SƯ PHẠM KỸ THUẬT</t>
  </si>
  <si>
    <t>Mã GV</t>
  </si>
  <si>
    <t>Họ tên Giáo viên</t>
  </si>
  <si>
    <t xml:space="preserve">Số tài khoản </t>
  </si>
  <si>
    <t>Chức danh</t>
  </si>
  <si>
    <t>Học vị</t>
  </si>
  <si>
    <t>Số lớp</t>
  </si>
  <si>
    <t>Tổng số</t>
  </si>
  <si>
    <t>Định mức</t>
  </si>
  <si>
    <t>Mức 2</t>
  </si>
  <si>
    <t>Tổng tiền (75.000đ/tiết)</t>
  </si>
  <si>
    <t>Số tiền nhận đợt 1 (50.000Đ/tiết)</t>
  </si>
  <si>
    <t>Thuế TNCN</t>
  </si>
  <si>
    <t xml:space="preserve">Trừ tiền NCKH thiếu </t>
  </si>
  <si>
    <t xml:space="preserve">Thực nhận </t>
  </si>
  <si>
    <t>Ghi chú</t>
  </si>
  <si>
    <t>MaDV</t>
  </si>
  <si>
    <t>0070009</t>
  </si>
  <si>
    <t>Hoàng Dũng</t>
  </si>
  <si>
    <t>Giảng viên chính</t>
  </si>
  <si>
    <t>Tiến sĩ</t>
  </si>
  <si>
    <t>Phó Hiệu Trưởng</t>
  </si>
  <si>
    <t>500</t>
  </si>
  <si>
    <t>1020007</t>
  </si>
  <si>
    <t>Võ Trung Hùng</t>
  </si>
  <si>
    <t>Giảng viên cao cấp</t>
  </si>
  <si>
    <t>1090015</t>
  </si>
  <si>
    <t>Phan Cao Thọ</t>
  </si>
  <si>
    <t>Hiệu trưởng</t>
  </si>
  <si>
    <t>5050025</t>
  </si>
  <si>
    <t>Nguyễn Linh Nam</t>
  </si>
  <si>
    <t xml:space="preserve">                                                                                                                                 </t>
  </si>
  <si>
    <t>502</t>
  </si>
  <si>
    <t>5040004</t>
  </si>
  <si>
    <t>Hồ Trần Anh Ngọc</t>
  </si>
  <si>
    <t>Trưởng Khoa</t>
  </si>
  <si>
    <t>504</t>
  </si>
  <si>
    <t>5040006</t>
  </si>
  <si>
    <t>Nguyễn Lê Châu Thành</t>
  </si>
  <si>
    <t>Thạc sĩ</t>
  </si>
  <si>
    <t>Phó Trưởng Khoa</t>
  </si>
  <si>
    <t>5040007</t>
  </si>
  <si>
    <t>Ngô Tấn Thống</t>
  </si>
  <si>
    <t>Trưởng Phòng</t>
  </si>
  <si>
    <t>5040008</t>
  </si>
  <si>
    <t>Nguyễn Công Vinh</t>
  </si>
  <si>
    <t>Phụ trách PTN, Xưởng</t>
  </si>
  <si>
    <t>5040018</t>
  </si>
  <si>
    <t>Huỳnh Văn Sanh</t>
  </si>
  <si>
    <t>Giáo viên</t>
  </si>
  <si>
    <t>Kỹ sư</t>
  </si>
  <si>
    <t>Trưởng Ban TTND</t>
  </si>
  <si>
    <t>5040026</t>
  </si>
  <si>
    <t>Hoàng Thành Đạt</t>
  </si>
  <si>
    <t>Cán bộ giảng dạy</t>
  </si>
  <si>
    <t>5040031</t>
  </si>
  <si>
    <t>Nguyễn Thị Hồng Nhung</t>
  </si>
  <si>
    <t>Giảng viên</t>
  </si>
  <si>
    <t>Phó Chủ tịch CĐBP</t>
  </si>
  <si>
    <t>5040033</t>
  </si>
  <si>
    <t>Nguyễn Thanh Tân</t>
  </si>
  <si>
    <t>5040035</t>
  </si>
  <si>
    <t>Võ Quang Trường</t>
  </si>
  <si>
    <t>5040041</t>
  </si>
  <si>
    <t>Nguyễn Văn Chương</t>
  </si>
  <si>
    <t>5040042</t>
  </si>
  <si>
    <t>Bùi Hệ Thống</t>
  </si>
  <si>
    <t>5040043</t>
  </si>
  <si>
    <t>Trần Ngô Quốc Huy</t>
  </si>
  <si>
    <t>5040047</t>
  </si>
  <si>
    <t>Nguyễn Xuân Bảo</t>
  </si>
  <si>
    <t>5040048</t>
  </si>
  <si>
    <t>Đoàn Lê Anh</t>
  </si>
  <si>
    <t>5040049</t>
  </si>
  <si>
    <t>Phạm Minh Mận</t>
  </si>
  <si>
    <t>5040051</t>
  </si>
  <si>
    <t>Nguyễn Thái Dương</t>
  </si>
  <si>
    <t>Bí thư Liên chi đoàn</t>
  </si>
  <si>
    <t>5040052</t>
  </si>
  <si>
    <t>Nguyễn Minh Tiến</t>
  </si>
  <si>
    <t>5040054</t>
  </si>
  <si>
    <t>Trần Ngọc Hoàng</t>
  </si>
  <si>
    <t>5040059</t>
  </si>
  <si>
    <t>Phùng Minh Tùng</t>
  </si>
  <si>
    <t>5040060</t>
  </si>
  <si>
    <t>Đào Thanh Hùng</t>
  </si>
  <si>
    <t>Giáo vụ Khoa</t>
  </si>
  <si>
    <t>5040061</t>
  </si>
  <si>
    <t>Phan Nguyễn Duy Minh</t>
  </si>
  <si>
    <t>5040063</t>
  </si>
  <si>
    <t>Nguyễn Thị Thanh Vi</t>
  </si>
  <si>
    <t>Trưởng Bộ môn</t>
  </si>
  <si>
    <t>5040067</t>
  </si>
  <si>
    <t>Nguyễn Đức Long</t>
  </si>
  <si>
    <t>5040068</t>
  </si>
  <si>
    <t>Bùi Văn Hùng</t>
  </si>
  <si>
    <t>(Chế độ đi học)</t>
  </si>
  <si>
    <t>5040073</t>
  </si>
  <si>
    <t>Nguyễn Thành Sơn</t>
  </si>
  <si>
    <t>5040074</t>
  </si>
  <si>
    <t>Huỳnh Hải</t>
  </si>
  <si>
    <t>5040075</t>
  </si>
  <si>
    <t>Đỗ Phú Ngưu</t>
  </si>
  <si>
    <t>5050006</t>
  </si>
  <si>
    <t>Trần Minh Hùng</t>
  </si>
  <si>
    <t>Bí thư Chi bộ</t>
  </si>
  <si>
    <t>505</t>
  </si>
  <si>
    <t>5050009</t>
  </si>
  <si>
    <t>Nguyễn Văn Thịnh</t>
  </si>
  <si>
    <t>5050010</t>
  </si>
  <si>
    <t>Hoàng Thị Mỹ Lệ</t>
  </si>
  <si>
    <t>5050012</t>
  </si>
  <si>
    <t>Trương Thị Ánh Tuyết</t>
  </si>
  <si>
    <t>5050014</t>
  </si>
  <si>
    <t>Trần Duy Chung</t>
  </si>
  <si>
    <t>5050015</t>
  </si>
  <si>
    <t>Phạm Văn Phát</t>
  </si>
  <si>
    <t>P. Trưởng Bộ môn</t>
  </si>
  <si>
    <t>5050016</t>
  </si>
  <si>
    <t>Nguyễn Thị Thuỳ Trang</t>
  </si>
  <si>
    <t>5050017</t>
  </si>
  <si>
    <t>Võ Thị Hương</t>
  </si>
  <si>
    <t>5050018</t>
  </si>
  <si>
    <t>Nguyễn Đức Quận</t>
  </si>
  <si>
    <t>5050020</t>
  </si>
  <si>
    <t>Lê Ngọc Quý Văn</t>
  </si>
  <si>
    <t>5050021</t>
  </si>
  <si>
    <t>Trần Thanh Hà</t>
  </si>
  <si>
    <t>5050022</t>
  </si>
  <si>
    <t>Lê Vũ</t>
  </si>
  <si>
    <t>5050024</t>
  </si>
  <si>
    <t>Trần Hoàng Vũ</t>
  </si>
  <si>
    <t>5050027</t>
  </si>
  <si>
    <t>Nguyễn Văn Phát</t>
  </si>
  <si>
    <t>5050030</t>
  </si>
  <si>
    <t>Trần Nguyễn Thuỳ Chung</t>
  </si>
  <si>
    <t>(Chế độ con nhỏ &lt;3 tuổi)</t>
  </si>
  <si>
    <t>5050037</t>
  </si>
  <si>
    <t>Nguyễn Thị Hà Quyên</t>
  </si>
  <si>
    <t>5050039</t>
  </si>
  <si>
    <t>Đỗ Phú Huy</t>
  </si>
  <si>
    <t>5050040</t>
  </si>
  <si>
    <t>Nguyễn Thị Thúy Hoài</t>
  </si>
  <si>
    <t>5050042</t>
  </si>
  <si>
    <t>Trương Thị Hoa</t>
  </si>
  <si>
    <t>5050045</t>
  </si>
  <si>
    <t>Trần Bửu Dung</t>
  </si>
  <si>
    <t>5050046</t>
  </si>
  <si>
    <t>Phạm Thị Trà My</t>
  </si>
  <si>
    <t>5050050</t>
  </si>
  <si>
    <t>Phan Thị Diễm Thúy</t>
  </si>
  <si>
    <t>5050052</t>
  </si>
  <si>
    <t>Võ Khánh Thoại</t>
  </si>
  <si>
    <t>5050054</t>
  </si>
  <si>
    <t>Phạm Duy Dưởng</t>
  </si>
  <si>
    <t>5050056</t>
  </si>
  <si>
    <t>Dương Quang Thiện</t>
  </si>
  <si>
    <t>5050057</t>
  </si>
  <si>
    <t>Phạm Thị Thảo Khương</t>
  </si>
  <si>
    <t>5050065</t>
  </si>
  <si>
    <t>Lê Thiện Nhật Quang</t>
  </si>
  <si>
    <t>5050067</t>
  </si>
  <si>
    <t>Lê Hữu Duy</t>
  </si>
  <si>
    <t>5050068</t>
  </si>
  <si>
    <t>Phạm Tuấn</t>
  </si>
  <si>
    <t>Trợ giảng</t>
  </si>
  <si>
    <t>5050073</t>
  </si>
  <si>
    <t>Nguyễn Văn Nam</t>
  </si>
  <si>
    <t>5050077</t>
  </si>
  <si>
    <t>Đỗ Hoàng Ngân Mi</t>
  </si>
  <si>
    <t>5060001</t>
  </si>
  <si>
    <t>Ngô Thanh Vinh</t>
  </si>
  <si>
    <t>506</t>
  </si>
  <si>
    <t>5060002</t>
  </si>
  <si>
    <t>Nguyễn Phú Hoàng</t>
  </si>
  <si>
    <t>5060003</t>
  </si>
  <si>
    <t>Phan Tiến Vinh</t>
  </si>
  <si>
    <t>5060004</t>
  </si>
  <si>
    <t>Nguyễn Tiến Dũng</t>
  </si>
  <si>
    <t>5060006</t>
  </si>
  <si>
    <t>Bạch Quốc Sĩ</t>
  </si>
  <si>
    <t>5060008</t>
  </si>
  <si>
    <t>Lê Thị Kim Anh</t>
  </si>
  <si>
    <t>5060010</t>
  </si>
  <si>
    <t>Đoàn Vĩnh Phúc</t>
  </si>
  <si>
    <t>5060016</t>
  </si>
  <si>
    <t>Ngô Thị Mỵ</t>
  </si>
  <si>
    <t>5060017</t>
  </si>
  <si>
    <t>Lê Chí Phát</t>
  </si>
  <si>
    <t>5060018</t>
  </si>
  <si>
    <t>Cao Thị Xuân Mỹ</t>
  </si>
  <si>
    <t>5060020</t>
  </si>
  <si>
    <t>Võ Thị Vỹ Phương</t>
  </si>
  <si>
    <t>5060023</t>
  </si>
  <si>
    <t>Trần Thanh Quang</t>
  </si>
  <si>
    <t>5060027</t>
  </si>
  <si>
    <t>Lê Thị Phượng</t>
  </si>
  <si>
    <t>5060030</t>
  </si>
  <si>
    <t>Mai Phước Ánh Tuyết</t>
  </si>
  <si>
    <t>5060031</t>
  </si>
  <si>
    <t>Phan Nhật Long</t>
  </si>
  <si>
    <t>CT Hội Sinh viên</t>
  </si>
  <si>
    <t>5060034</t>
  </si>
  <si>
    <t>Trương Thị Thu Hà</t>
  </si>
  <si>
    <t>5060035</t>
  </si>
  <si>
    <t>Phạm Thị Phương Trang</t>
  </si>
  <si>
    <t>5060036</t>
  </si>
  <si>
    <t>Trần Vũ Tiến</t>
  </si>
  <si>
    <t>5060039</t>
  </si>
  <si>
    <t>Đặng Ngọc Thành</t>
  </si>
  <si>
    <t>5060040</t>
  </si>
  <si>
    <t>Hồ Văn Quân</t>
  </si>
  <si>
    <t>5070003</t>
  </si>
  <si>
    <t>Nguyễn Thị Đông Phương</t>
  </si>
  <si>
    <t>507</t>
  </si>
  <si>
    <t>5070005</t>
  </si>
  <si>
    <t>Trần Minh Thảo</t>
  </si>
  <si>
    <t>5070009</t>
  </si>
  <si>
    <t>Ngô Thị Minh Phương</t>
  </si>
  <si>
    <t>5070010</t>
  </si>
  <si>
    <t>Nguyễn Hồng Sơn</t>
  </si>
  <si>
    <t>Bí thư ĐTN</t>
  </si>
  <si>
    <t>5070015</t>
  </si>
  <si>
    <t>Phạm Phú Song Toàn</t>
  </si>
  <si>
    <t>5070016</t>
  </si>
  <si>
    <t>Mai Thị Phương Chi</t>
  </si>
  <si>
    <t>5070018</t>
  </si>
  <si>
    <t>Nguyễn Thị Trung Chinh</t>
  </si>
  <si>
    <t>Chủ tịch Công đoàn BP</t>
  </si>
  <si>
    <t>5070019</t>
  </si>
  <si>
    <t>Huỳnh Thị Diễm Uyên</t>
  </si>
  <si>
    <t>5070020</t>
  </si>
  <si>
    <t>Trần Thị Ngọc Thư</t>
  </si>
  <si>
    <t>5070022</t>
  </si>
  <si>
    <t>Huỳnh Ngọc Bích</t>
  </si>
  <si>
    <t>5070023</t>
  </si>
  <si>
    <t>Kiều Thị Hòa</t>
  </si>
  <si>
    <t>5070024</t>
  </si>
  <si>
    <t>Nguyễn Hữu Phước Trang</t>
  </si>
  <si>
    <t>5070026</t>
  </si>
  <si>
    <t>Trần Thị Ngọc Linh</t>
  </si>
  <si>
    <t>5070032</t>
  </si>
  <si>
    <t>Huỳnh Thị Ngọc Châu</t>
  </si>
  <si>
    <t>5070033</t>
  </si>
  <si>
    <t>Lê Thị Diệu Hương</t>
  </si>
  <si>
    <t>5070035</t>
  </si>
  <si>
    <t>Võ Văn Quân</t>
  </si>
  <si>
    <t>5050023</t>
  </si>
  <si>
    <t>Nguyễn Thị Khánh Hồng</t>
  </si>
  <si>
    <t>Phó Trưởng Phòng</t>
  </si>
  <si>
    <t>508</t>
  </si>
  <si>
    <t>5080003</t>
  </si>
  <si>
    <t>Phan Quí Trà</t>
  </si>
  <si>
    <t>5040044</t>
  </si>
  <si>
    <t>Nguyễn Thị Hải Vân</t>
  </si>
  <si>
    <t>501</t>
  </si>
  <si>
    <t>5050013</t>
  </si>
  <si>
    <t>Nguyễn Tấn Hoà</t>
  </si>
  <si>
    <t>509</t>
  </si>
  <si>
    <t>5040022</t>
  </si>
  <si>
    <t>Nguyễn Văn Thiết</t>
  </si>
  <si>
    <t>Giáo viên cao cấp</t>
  </si>
  <si>
    <t>510</t>
  </si>
  <si>
    <t>5050019</t>
  </si>
  <si>
    <t>Phan Ngọc Kỳ</t>
  </si>
  <si>
    <t>5040029</t>
  </si>
  <si>
    <t>Trương Loan</t>
  </si>
  <si>
    <t>514</t>
  </si>
  <si>
    <t>5040046</t>
  </si>
  <si>
    <t>Hồ Công Lam</t>
  </si>
  <si>
    <t>5040057</t>
  </si>
  <si>
    <t>Nguyễn Lê Văn</t>
  </si>
  <si>
    <t>5040065</t>
  </si>
  <si>
    <t>Lê Thị Thùy Linh</t>
  </si>
  <si>
    <t>5050074</t>
  </si>
  <si>
    <t>Trần Lê Nhật Hoàng</t>
  </si>
  <si>
    <t>5140001</t>
  </si>
  <si>
    <t>Nguyễn Đức Sỹ</t>
  </si>
  <si>
    <t>5140003</t>
  </si>
  <si>
    <t>Trần Thị Lợi</t>
  </si>
  <si>
    <t>5140004</t>
  </si>
  <si>
    <t>Lưu Duy Vũ</t>
  </si>
  <si>
    <t>TỔNG</t>
  </si>
  <si>
    <t>Đà Nẵng, ngày 8/7/2020</t>
  </si>
  <si>
    <t xml:space="preserve">Người lập </t>
  </si>
  <si>
    <t xml:space="preserve">Kế toán trưởng </t>
  </si>
  <si>
    <t xml:space="preserve">HIỆU TRƯỞNG </t>
  </si>
  <si>
    <t>STT</t>
  </si>
  <si>
    <t>Trừ thuế TNCN</t>
  </si>
  <si>
    <t>BẢNG KÊ TRỪ THUẾ TNCN QUÝ I/2020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</si>
</sst>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name val="Times New Roman"/>
      <family val="1"/>
    </font>
    <font>
      <b/>
      <i/>
      <sz val="10"/>
      <name val="Arial"/>
      <family val="2"/>
    </font>
    <font>
      <b/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4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Fill="1"/>
    <xf numFmtId="0" fontId="7" fillId="0" borderId="1" xfId="2" applyFont="1" applyFill="1" applyBorder="1" applyAlignment="1">
      <alignment horizontal="center" vertical="center" wrapText="1"/>
    </xf>
    <xf numFmtId="1" fontId="7" fillId="0" borderId="1" xfId="2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1" xfId="2" applyFont="1" applyFill="1" applyBorder="1" applyAlignment="1">
      <alignment horizontal="center"/>
    </xf>
    <xf numFmtId="0" fontId="6" fillId="0" borderId="1" xfId="2" applyFont="1" applyFill="1" applyBorder="1" applyAlignment="1">
      <alignment horizontal="left" indent="1"/>
    </xf>
    <xf numFmtId="1" fontId="6" fillId="0" borderId="1" xfId="2" applyNumberFormat="1" applyFont="1" applyFill="1" applyBorder="1" applyAlignment="1">
      <alignment horizontal="center"/>
    </xf>
    <xf numFmtId="0" fontId="4" fillId="0" borderId="1" xfId="2" applyFont="1" applyFill="1" applyBorder="1" applyAlignment="1">
      <alignment horizontal="left" indent="1"/>
    </xf>
    <xf numFmtId="0" fontId="9" fillId="0" borderId="1" xfId="2" applyFont="1" applyFill="1" applyBorder="1" applyAlignment="1">
      <alignment horizontal="right"/>
    </xf>
    <xf numFmtId="2" fontId="9" fillId="0" borderId="1" xfId="2" applyNumberFormat="1" applyFont="1" applyFill="1" applyBorder="1" applyAlignment="1">
      <alignment horizontal="right"/>
    </xf>
    <xf numFmtId="164" fontId="6" fillId="0" borderId="1" xfId="1" applyNumberFormat="1" applyFont="1" applyFill="1" applyBorder="1" applyAlignment="1">
      <alignment horizontal="right"/>
    </xf>
    <xf numFmtId="164" fontId="6" fillId="2" borderId="1" xfId="1" applyNumberFormat="1" applyFont="1" applyFill="1" applyBorder="1" applyAlignment="1">
      <alignment horizontal="right"/>
    </xf>
    <xf numFmtId="0" fontId="10" fillId="0" borderId="1" xfId="2" applyFont="1" applyFill="1" applyBorder="1" applyAlignment="1">
      <alignment horizontal="center"/>
    </xf>
    <xf numFmtId="0" fontId="9" fillId="0" borderId="1" xfId="2" applyFont="1" applyFill="1" applyBorder="1" applyAlignment="1">
      <alignment horizontal="center"/>
    </xf>
    <xf numFmtId="0" fontId="9" fillId="0" borderId="1" xfId="2" quotePrefix="1" applyFont="1" applyFill="1" applyBorder="1" applyAlignment="1">
      <alignment horizontal="center"/>
    </xf>
    <xf numFmtId="9" fontId="10" fillId="0" borderId="1" xfId="2" applyNumberFormat="1" applyFont="1" applyFill="1" applyBorder="1" applyAlignment="1">
      <alignment horizontal="center"/>
    </xf>
    <xf numFmtId="0" fontId="6" fillId="0" borderId="1" xfId="2" quotePrefix="1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 vertical="center"/>
    </xf>
    <xf numFmtId="0" fontId="4" fillId="0" borderId="1" xfId="0" quotePrefix="1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 indent="1"/>
    </xf>
    <xf numFmtId="1" fontId="11" fillId="0" borderId="1" xfId="0" applyNumberFormat="1" applyFont="1" applyFill="1" applyBorder="1" applyAlignment="1">
      <alignment horizontal="center"/>
    </xf>
    <xf numFmtId="164" fontId="5" fillId="0" borderId="1" xfId="0" applyNumberFormat="1" applyFont="1" applyBorder="1"/>
    <xf numFmtId="0" fontId="5" fillId="0" borderId="1" xfId="0" applyFont="1" applyBorder="1"/>
    <xf numFmtId="0" fontId="5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/>
    <xf numFmtId="1" fontId="0" fillId="0" borderId="0" xfId="0" applyNumberFormat="1" applyAlignment="1">
      <alignment horizontal="center"/>
    </xf>
    <xf numFmtId="0" fontId="0" fillId="0" borderId="0" xfId="0" applyFill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6" fillId="3" borderId="1" xfId="1" applyNumberFormat="1" applyFont="1" applyFill="1" applyBorder="1" applyAlignment="1">
      <alignment horizontal="right"/>
    </xf>
    <xf numFmtId="164" fontId="5" fillId="3" borderId="1" xfId="0" applyNumberFormat="1" applyFont="1" applyFill="1" applyBorder="1"/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2</xdr:row>
      <xdr:rowOff>0</xdr:rowOff>
    </xdr:from>
    <xdr:to>
      <xdr:col>1</xdr:col>
      <xdr:colOff>1609725</xdr:colOff>
      <xdr:row>2</xdr:row>
      <xdr:rowOff>0</xdr:rowOff>
    </xdr:to>
    <xdr:cxnSp macro="">
      <xdr:nvCxnSpPr>
        <xdr:cNvPr id="4" name="Straight Connector 3"/>
        <xdr:cNvCxnSpPr/>
      </xdr:nvCxnSpPr>
      <xdr:spPr>
        <a:xfrm>
          <a:off x="857250" y="381000"/>
          <a:ext cx="1190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%20D%20CU/SONG%20LY%202020/L&#431;&#416;NG%202020/Bang%20luong%20thang%207_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%20D%20CU/SONG%20LY%202020/Thue%20TNCN%202020/THEO%20DOI%20KHAU%20TRU%20THUE%20TNCN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wnloads/1.Bang%20tong%20hop%20gio%20NCKH%20NH%202018-2019%20Tr.&#272;HSPKT-fin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vnTools/Ufunctions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ảng tính lương T7_2020"/>
      <sheetName val="Thâm niên nhà giáo"/>
      <sheetName val="CK T7_2020"/>
      <sheetName val="LTT"/>
      <sheetName val="KB"/>
    </sheetNames>
    <sheetDataSet>
      <sheetData sheetId="0"/>
      <sheetData sheetId="1"/>
      <sheetData sheetId="2">
        <row r="10">
          <cell r="B10" t="str">
            <v>Phan Cao Thọ</v>
          </cell>
          <cell r="C10" t="str">
            <v>Hiệu trưởng</v>
          </cell>
          <cell r="D10" t="str">
            <v>Biên chế</v>
          </cell>
          <cell r="E10">
            <v>56110000729544</v>
          </cell>
        </row>
        <row r="11">
          <cell r="B11" t="str">
            <v xml:space="preserve">Võ Trung Hùng </v>
          </cell>
          <cell r="C11" t="str">
            <v>Hiệu phó</v>
          </cell>
          <cell r="D11" t="str">
            <v>Biên chế</v>
          </cell>
          <cell r="E11">
            <v>56010000078762</v>
          </cell>
        </row>
        <row r="12">
          <cell r="B12" t="str">
            <v>Hoàng Dũng</v>
          </cell>
          <cell r="C12" t="str">
            <v>Hiệu phó</v>
          </cell>
          <cell r="D12" t="str">
            <v>Biên chế</v>
          </cell>
          <cell r="E12">
            <v>56110000679490</v>
          </cell>
        </row>
        <row r="13">
          <cell r="B13" t="str">
            <v>Đoàn Chí Thiện</v>
          </cell>
          <cell r="C13" t="str">
            <v>T.phòng TCHC</v>
          </cell>
          <cell r="D13" t="str">
            <v>Biên chế</v>
          </cell>
          <cell r="E13">
            <v>56110000259971</v>
          </cell>
        </row>
        <row r="14">
          <cell r="B14" t="str">
            <v>Lê Thị Hải Anh</v>
          </cell>
          <cell r="C14" t="str">
            <v>P.Phòng TCHC</v>
          </cell>
          <cell r="D14" t="str">
            <v>Biên chế</v>
          </cell>
          <cell r="E14">
            <v>56110000260229</v>
          </cell>
        </row>
        <row r="15">
          <cell r="B15" t="str">
            <v>Lê Thiện Cường</v>
          </cell>
          <cell r="C15" t="str">
            <v>Bảo vệ</v>
          </cell>
          <cell r="D15" t="str">
            <v>Biên chế</v>
          </cell>
          <cell r="E15">
            <v>56110000260362</v>
          </cell>
        </row>
        <row r="16">
          <cell r="B16" t="str">
            <v>Trương Đa</v>
          </cell>
          <cell r="C16" t="str">
            <v>Bảo vệ</v>
          </cell>
          <cell r="D16" t="str">
            <v>Biên chế</v>
          </cell>
          <cell r="E16">
            <v>56110000260371</v>
          </cell>
        </row>
        <row r="17">
          <cell r="B17" t="str">
            <v>Nguyễn Quý</v>
          </cell>
          <cell r="C17" t="str">
            <v>Bảo vệ</v>
          </cell>
          <cell r="D17" t="str">
            <v>Biên chế</v>
          </cell>
          <cell r="E17">
            <v>56110000260380</v>
          </cell>
        </row>
        <row r="18">
          <cell r="B18" t="str">
            <v>Đỗ Hữu Long</v>
          </cell>
          <cell r="C18" t="str">
            <v>Bảo vệ</v>
          </cell>
          <cell r="D18" t="str">
            <v>Biên chế</v>
          </cell>
          <cell r="E18">
            <v>56110000260520</v>
          </cell>
        </row>
        <row r="19">
          <cell r="B19" t="str">
            <v>Huỳnh Thái Sơn</v>
          </cell>
          <cell r="C19" t="str">
            <v>Bảo vệ</v>
          </cell>
          <cell r="D19" t="str">
            <v>Biên chế</v>
          </cell>
          <cell r="E19">
            <v>56110000260478</v>
          </cell>
        </row>
        <row r="20">
          <cell r="B20" t="str">
            <v>Phạm Thu</v>
          </cell>
          <cell r="C20" t="str">
            <v>Kỹ sư</v>
          </cell>
          <cell r="D20" t="str">
            <v>Biên chế</v>
          </cell>
          <cell r="E20">
            <v>56110000389346</v>
          </cell>
        </row>
        <row r="21">
          <cell r="B21" t="str">
            <v>Trần Văn Quang</v>
          </cell>
          <cell r="C21" t="str">
            <v>Kỹ sư</v>
          </cell>
          <cell r="D21" t="str">
            <v>Biên chế</v>
          </cell>
          <cell r="E21">
            <v>56110000260326</v>
          </cell>
        </row>
        <row r="22">
          <cell r="B22" t="str">
            <v>Nguyễn Văn Thiết</v>
          </cell>
          <cell r="C22" t="str">
            <v>PP. Khảo thí</v>
          </cell>
          <cell r="D22" t="str">
            <v>Biên chế</v>
          </cell>
          <cell r="E22">
            <v>56110000258950</v>
          </cell>
        </row>
        <row r="23">
          <cell r="B23" t="str">
            <v>Phan Quí Trà</v>
          </cell>
          <cell r="C23" t="str">
            <v>TP. QLKH</v>
          </cell>
          <cell r="D23" t="str">
            <v>Biên chế</v>
          </cell>
          <cell r="E23">
            <v>56110000677351</v>
          </cell>
        </row>
        <row r="24">
          <cell r="B24" t="str">
            <v>Hồ Trần Anh Ngọc</v>
          </cell>
          <cell r="C24" t="str">
            <v>T.Khoa</v>
          </cell>
          <cell r="D24" t="str">
            <v>Biên chế</v>
          </cell>
          <cell r="E24">
            <v>56110000258969</v>
          </cell>
        </row>
        <row r="25">
          <cell r="B25" t="str">
            <v>Huỳnh Văn Sanh</v>
          </cell>
          <cell r="C25" t="str">
            <v>G/viên</v>
          </cell>
          <cell r="D25" t="str">
            <v>Biên chế</v>
          </cell>
          <cell r="E25">
            <v>56110000258932</v>
          </cell>
        </row>
        <row r="26">
          <cell r="B26" t="str">
            <v>Hồ Công Lam</v>
          </cell>
          <cell r="C26" t="str">
            <v>G/viên</v>
          </cell>
          <cell r="D26" t="str">
            <v>Biên chế</v>
          </cell>
          <cell r="E26">
            <v>56110000693621</v>
          </cell>
        </row>
        <row r="27">
          <cell r="B27" t="str">
            <v>Trần Minh Hùng</v>
          </cell>
          <cell r="C27" t="str">
            <v>G/viên</v>
          </cell>
          <cell r="D27" t="str">
            <v>Biên chế</v>
          </cell>
          <cell r="E27">
            <v>56110000259607</v>
          </cell>
        </row>
        <row r="28">
          <cell r="B28" t="str">
            <v>Hoàng Thị Mỹ Lệ</v>
          </cell>
          <cell r="C28" t="str">
            <v>TBM</v>
          </cell>
          <cell r="D28" t="str">
            <v>Biên chế</v>
          </cell>
          <cell r="E28">
            <v>56110000259379</v>
          </cell>
        </row>
        <row r="29">
          <cell r="B29" t="str">
            <v>Nguyễn Tiến Dũng</v>
          </cell>
          <cell r="C29" t="str">
            <v>G/viên</v>
          </cell>
          <cell r="D29" t="str">
            <v>Biên chế</v>
          </cell>
          <cell r="E29">
            <v>56110000259908</v>
          </cell>
        </row>
        <row r="30">
          <cell r="B30" t="str">
            <v>Ngô Tấn Thống</v>
          </cell>
          <cell r="C30" t="str">
            <v>TP. CSVC</v>
          </cell>
          <cell r="D30" t="str">
            <v>Hợp đồng</v>
          </cell>
          <cell r="E30">
            <v>56110000259227</v>
          </cell>
        </row>
        <row r="31">
          <cell r="B31" t="str">
            <v>Võ Như Việt</v>
          </cell>
          <cell r="C31" t="str">
            <v>Kỹ sư</v>
          </cell>
          <cell r="D31" t="str">
            <v>Hợp đồng</v>
          </cell>
          <cell r="E31">
            <v>56110000260335</v>
          </cell>
        </row>
        <row r="32">
          <cell r="B32" t="str">
            <v>Lê Văn Hoài</v>
          </cell>
          <cell r="C32" t="str">
            <v>C/viên</v>
          </cell>
          <cell r="D32" t="str">
            <v>Hợp đồng</v>
          </cell>
          <cell r="E32">
            <v>56110000260469</v>
          </cell>
        </row>
        <row r="33">
          <cell r="B33" t="str">
            <v>Phan Quang Thanh</v>
          </cell>
          <cell r="C33" t="str">
            <v>Kỹ sư</v>
          </cell>
          <cell r="D33" t="str">
            <v>Hợp đồng</v>
          </cell>
          <cell r="E33">
            <v>56110000260344</v>
          </cell>
        </row>
        <row r="34">
          <cell r="B34" t="str">
            <v>Nguyễn Văn Thôi</v>
          </cell>
          <cell r="C34" t="str">
            <v>Kỹ sư</v>
          </cell>
          <cell r="D34" t="str">
            <v>Hợp đồng</v>
          </cell>
          <cell r="E34">
            <v>56110000260317</v>
          </cell>
        </row>
        <row r="35">
          <cell r="B35" t="str">
            <v>Nguyễn Thị Hải Vân</v>
          </cell>
          <cell r="C35" t="str">
            <v>PP. TCHC</v>
          </cell>
          <cell r="D35" t="str">
            <v>Hợp đồng</v>
          </cell>
          <cell r="E35">
            <v>56110000259254</v>
          </cell>
        </row>
        <row r="36">
          <cell r="B36" t="str">
            <v>Phan Thị Thu Trâm</v>
          </cell>
          <cell r="C36" t="str">
            <v>C/viên</v>
          </cell>
          <cell r="D36" t="str">
            <v>Hợp đồng</v>
          </cell>
          <cell r="E36">
            <v>56110000260283</v>
          </cell>
        </row>
        <row r="37">
          <cell r="B37" t="str">
            <v>Trần Quốc Khánh</v>
          </cell>
          <cell r="C37" t="str">
            <v>Lái xe</v>
          </cell>
          <cell r="D37" t="str">
            <v>Hợp đồng</v>
          </cell>
          <cell r="E37">
            <v>56110000260432</v>
          </cell>
        </row>
        <row r="38">
          <cell r="B38" t="str">
            <v>Nguyễn Anh Việt</v>
          </cell>
          <cell r="C38" t="str">
            <v>Bảo vệ</v>
          </cell>
          <cell r="D38" t="str">
            <v>Hợp đồng</v>
          </cell>
          <cell r="E38">
            <v>56110000260353</v>
          </cell>
        </row>
        <row r="39">
          <cell r="B39" t="str">
            <v>Nguyễn Thị Dung</v>
          </cell>
          <cell r="C39" t="str">
            <v>N.Viên</v>
          </cell>
          <cell r="D39" t="str">
            <v>Hợp đồng</v>
          </cell>
          <cell r="E39">
            <v>56110000260502</v>
          </cell>
        </row>
        <row r="40">
          <cell r="B40" t="str">
            <v>Trần Thị Phúc Hiếu</v>
          </cell>
          <cell r="C40" t="str">
            <v>C/viên</v>
          </cell>
          <cell r="D40" t="str">
            <v>Hợp đồng</v>
          </cell>
          <cell r="E40">
            <v>56110000035348</v>
          </cell>
        </row>
        <row r="41">
          <cell r="B41" t="str">
            <v>Ninh Văn Anh</v>
          </cell>
          <cell r="C41" t="str">
            <v>Kĩ sư</v>
          </cell>
          <cell r="D41" t="str">
            <v>Hợp đồng</v>
          </cell>
          <cell r="E41">
            <v>56110000260414</v>
          </cell>
        </row>
        <row r="42">
          <cell r="B42" t="str">
            <v>Trịnh Kim Chi</v>
          </cell>
          <cell r="C42" t="str">
            <v>Y tế</v>
          </cell>
          <cell r="D42" t="str">
            <v>Hợp đồng</v>
          </cell>
          <cell r="E42">
            <v>56110000414390</v>
          </cell>
        </row>
        <row r="43">
          <cell r="B43" t="str">
            <v>Trần Thị Hoa</v>
          </cell>
          <cell r="C43" t="str">
            <v>Nviên</v>
          </cell>
          <cell r="D43" t="str">
            <v>Hợp đồng</v>
          </cell>
          <cell r="E43">
            <v>56110000414433</v>
          </cell>
        </row>
        <row r="44">
          <cell r="B44" t="str">
            <v>Nguyễn Mạnh Đề</v>
          </cell>
          <cell r="C44" t="str">
            <v>QLKTX</v>
          </cell>
          <cell r="D44" t="str">
            <v>Hợp đồng</v>
          </cell>
          <cell r="E44">
            <v>56110000339785</v>
          </cell>
        </row>
        <row r="45">
          <cell r="B45" t="str">
            <v>Nguyễn Thị Thu Hồng</v>
          </cell>
          <cell r="C45" t="str">
            <v>N.viên</v>
          </cell>
          <cell r="D45" t="str">
            <v>Hợp đồng</v>
          </cell>
          <cell r="E45">
            <v>56110000414372</v>
          </cell>
        </row>
        <row r="46">
          <cell r="B46" t="str">
            <v>Hà Thị Hiên</v>
          </cell>
          <cell r="C46" t="str">
            <v>N.viên</v>
          </cell>
          <cell r="D46" t="str">
            <v>Hợp đồng</v>
          </cell>
          <cell r="E46">
            <v>56110000414424</v>
          </cell>
        </row>
        <row r="47">
          <cell r="B47" t="str">
            <v>Nguyễn Văn Lợi</v>
          </cell>
          <cell r="C47" t="str">
            <v>Bảo vệ</v>
          </cell>
          <cell r="D47" t="str">
            <v>Hợp đồng</v>
          </cell>
          <cell r="E47">
            <v>56110000714610</v>
          </cell>
        </row>
        <row r="48">
          <cell r="B48" t="str">
            <v>Đồng Thị Kim Thùy</v>
          </cell>
          <cell r="C48" t="str">
            <v>N.viên</v>
          </cell>
          <cell r="D48" t="str">
            <v>Hợp đồng</v>
          </cell>
          <cell r="E48">
            <v>56110000712012</v>
          </cell>
        </row>
        <row r="49">
          <cell r="B49" t="str">
            <v>Phan Quang Tùng</v>
          </cell>
          <cell r="C49" t="str">
            <v>Kỹ sư</v>
          </cell>
          <cell r="D49" t="str">
            <v>Hợp đồng</v>
          </cell>
          <cell r="E49">
            <v>56110000288425</v>
          </cell>
        </row>
        <row r="50">
          <cell r="B50" t="str">
            <v>Dương Thị Hương</v>
          </cell>
          <cell r="C50" t="str">
            <v>C/viên</v>
          </cell>
          <cell r="D50" t="str">
            <v>Hợp đồng</v>
          </cell>
          <cell r="E50">
            <v>56110000202407</v>
          </cell>
        </row>
        <row r="51">
          <cell r="B51" t="str">
            <v xml:space="preserve">Trần Trung Hậu </v>
          </cell>
          <cell r="C51" t="str">
            <v>C/viên</v>
          </cell>
          <cell r="D51" t="str">
            <v>Hợp đồng</v>
          </cell>
          <cell r="E51">
            <v>56110000714601</v>
          </cell>
        </row>
        <row r="52">
          <cell r="B52" t="str">
            <v>Trần Thị Nhật Linh</v>
          </cell>
          <cell r="C52" t="str">
            <v>C/viên</v>
          </cell>
          <cell r="D52" t="str">
            <v>Hợp đồng</v>
          </cell>
          <cell r="E52">
            <v>56110001100805</v>
          </cell>
        </row>
        <row r="53">
          <cell r="B53" t="str">
            <v xml:space="preserve">Lê Đức Tuấn </v>
          </cell>
          <cell r="C53">
            <v>0</v>
          </cell>
          <cell r="D53">
            <v>0</v>
          </cell>
          <cell r="E53">
            <v>56110000962570</v>
          </cell>
        </row>
        <row r="54">
          <cell r="B54" t="str">
            <v>Nguyễn Tấn Hoà</v>
          </cell>
          <cell r="C54" t="str">
            <v>PT.Phòng CTSV</v>
          </cell>
          <cell r="D54" t="str">
            <v>Hợp đồng</v>
          </cell>
          <cell r="E54">
            <v>56110000259980</v>
          </cell>
        </row>
        <row r="55">
          <cell r="B55" t="str">
            <v>Nguyễn Văn Dũng</v>
          </cell>
          <cell r="C55" t="str">
            <v>N.viên</v>
          </cell>
          <cell r="D55" t="str">
            <v>Hợp đồng</v>
          </cell>
          <cell r="E55">
            <v>56110000340626</v>
          </cell>
        </row>
        <row r="56">
          <cell r="B56" t="str">
            <v>Nguyễn Thị Thanh Hà</v>
          </cell>
          <cell r="C56" t="str">
            <v>N.viên</v>
          </cell>
          <cell r="D56" t="str">
            <v>Hợp đồng</v>
          </cell>
          <cell r="E56">
            <v>56110000339794</v>
          </cell>
        </row>
        <row r="57">
          <cell r="B57" t="str">
            <v>Huỳnh Thị Kim Liên</v>
          </cell>
          <cell r="C57" t="str">
            <v>N.viên</v>
          </cell>
          <cell r="D57" t="str">
            <v>Hợp đồng</v>
          </cell>
          <cell r="E57">
            <v>56110000260274</v>
          </cell>
        </row>
        <row r="58">
          <cell r="B58" t="str">
            <v>Phạm Thị Tú Phương</v>
          </cell>
          <cell r="C58" t="str">
            <v>N.viên</v>
          </cell>
          <cell r="D58" t="str">
            <v>Hợp đồng</v>
          </cell>
          <cell r="E58">
            <v>56110000338162</v>
          </cell>
        </row>
        <row r="59">
          <cell r="B59" t="str">
            <v>Trần Nam Thắng</v>
          </cell>
          <cell r="C59" t="str">
            <v>Nviên</v>
          </cell>
          <cell r="D59" t="str">
            <v>Hợp đồng</v>
          </cell>
          <cell r="E59">
            <v>56110000414354</v>
          </cell>
        </row>
        <row r="60">
          <cell r="B60" t="str">
            <v>Nguyễn Hữu Thành</v>
          </cell>
          <cell r="C60" t="str">
            <v>PP. CTSV</v>
          </cell>
          <cell r="D60" t="str">
            <v>Hợp đồng</v>
          </cell>
          <cell r="E60">
            <v>56110000039021</v>
          </cell>
        </row>
        <row r="61">
          <cell r="B61" t="str">
            <v>Phan Văn Dưỡng</v>
          </cell>
          <cell r="C61" t="str">
            <v>Nviên</v>
          </cell>
          <cell r="D61" t="str">
            <v>Hợp đồng</v>
          </cell>
          <cell r="E61">
            <v>56110000414363</v>
          </cell>
        </row>
        <row r="62">
          <cell r="B62" t="str">
            <v xml:space="preserve">Lê Thị Phương Thảo </v>
          </cell>
          <cell r="C62" t="str">
            <v>Nviên</v>
          </cell>
          <cell r="D62" t="str">
            <v>Hợp đồng</v>
          </cell>
          <cell r="E62">
            <v>56110000750386</v>
          </cell>
        </row>
        <row r="63">
          <cell r="B63" t="str">
            <v>Đặng Thị Đẳng</v>
          </cell>
          <cell r="C63" t="str">
            <v>Nviên</v>
          </cell>
          <cell r="D63" t="str">
            <v>Hợp đồng</v>
          </cell>
          <cell r="E63">
            <v>56110000260654</v>
          </cell>
        </row>
        <row r="64">
          <cell r="B64" t="str">
            <v>Phạm Đình Tân Tân</v>
          </cell>
          <cell r="C64" t="str">
            <v>Nviên</v>
          </cell>
          <cell r="D64" t="str">
            <v>Hợp đồng</v>
          </cell>
          <cell r="E64">
            <v>56110001075745</v>
          </cell>
        </row>
        <row r="65">
          <cell r="B65" t="str">
            <v>Lê Việt Sĩ</v>
          </cell>
          <cell r="C65" t="str">
            <v>Nviên</v>
          </cell>
          <cell r="D65" t="str">
            <v>Hợp đồng</v>
          </cell>
          <cell r="E65">
            <v>56110001228901</v>
          </cell>
        </row>
        <row r="66">
          <cell r="B66" t="str">
            <v>Phan Ngọc Kỳ</v>
          </cell>
          <cell r="C66" t="str">
            <v>T.phòng Khảo thí</v>
          </cell>
          <cell r="D66" t="str">
            <v>Hợp đồng</v>
          </cell>
          <cell r="E66">
            <v>56110000259591</v>
          </cell>
        </row>
        <row r="67">
          <cell r="B67" t="str">
            <v>Trần Thị Kim Thanh</v>
          </cell>
          <cell r="C67" t="str">
            <v>C/viên</v>
          </cell>
          <cell r="D67" t="str">
            <v>Hợp đồng</v>
          </cell>
          <cell r="E67">
            <v>56110000259120</v>
          </cell>
        </row>
        <row r="68">
          <cell r="B68" t="str">
            <v>Trương Linh Giang</v>
          </cell>
          <cell r="C68" t="str">
            <v>C/viên</v>
          </cell>
          <cell r="D68" t="str">
            <v>Hợp đồng</v>
          </cell>
          <cell r="E68">
            <v>56110000288328</v>
          </cell>
        </row>
        <row r="69">
          <cell r="B69" t="str">
            <v>Phạm Thị Quỳnh Thi</v>
          </cell>
          <cell r="C69" t="str">
            <v>C/viên</v>
          </cell>
          <cell r="D69" t="str">
            <v>Hợp đồng</v>
          </cell>
          <cell r="E69">
            <v>56110000791534</v>
          </cell>
        </row>
        <row r="70">
          <cell r="B70" t="str">
            <v>Nguyễn Thị Khánh Hồng</v>
          </cell>
          <cell r="C70" t="str">
            <v>PP. QLKH</v>
          </cell>
          <cell r="D70" t="str">
            <v>Hợp đồng</v>
          </cell>
          <cell r="E70">
            <v>56110000259555</v>
          </cell>
        </row>
        <row r="71">
          <cell r="B71" t="str">
            <v>Đinh Thị Kim Lan</v>
          </cell>
          <cell r="C71" t="str">
            <v>C/viên</v>
          </cell>
          <cell r="D71" t="str">
            <v>Hợp đồng</v>
          </cell>
          <cell r="E71">
            <v>56110000570821</v>
          </cell>
        </row>
        <row r="72">
          <cell r="B72" t="str">
            <v>Nguyễn Thị Thanh Nga</v>
          </cell>
          <cell r="C72" t="str">
            <v>C/viên</v>
          </cell>
          <cell r="D72" t="str">
            <v>Hợp đồng</v>
          </cell>
          <cell r="E72">
            <v>56110000981229</v>
          </cell>
        </row>
        <row r="73">
          <cell r="B73" t="str">
            <v>Lê Vũ</v>
          </cell>
          <cell r="C73" t="str">
            <v>G/viên</v>
          </cell>
          <cell r="D73" t="str">
            <v>Hợp đồng</v>
          </cell>
          <cell r="E73">
            <v>56110000259397</v>
          </cell>
        </row>
        <row r="74">
          <cell r="B74" t="str">
            <v>Hoàng Bá Đại Nghĩa</v>
          </cell>
          <cell r="C74" t="str">
            <v>Tổ trưởng Tổ thư viện</v>
          </cell>
          <cell r="D74" t="str">
            <v>Hợp đồng</v>
          </cell>
          <cell r="E74">
            <v>56110000287398</v>
          </cell>
        </row>
        <row r="75">
          <cell r="B75" t="str">
            <v>Lê Thị Thuỳ Dương</v>
          </cell>
          <cell r="C75" t="str">
            <v>C/viên</v>
          </cell>
          <cell r="D75" t="str">
            <v>Hợp đồng</v>
          </cell>
          <cell r="E75">
            <v>56110000260690</v>
          </cell>
        </row>
        <row r="76">
          <cell r="B76" t="str">
            <v>Đàm Thị Minh Lệ</v>
          </cell>
          <cell r="C76" t="str">
            <v>C/viên</v>
          </cell>
          <cell r="D76" t="str">
            <v>Hợp đồng</v>
          </cell>
          <cell r="E76">
            <v>56110000791543</v>
          </cell>
        </row>
        <row r="77">
          <cell r="B77" t="str">
            <v>Lê Thị Thanh Loan</v>
          </cell>
          <cell r="C77" t="str">
            <v>C/viên</v>
          </cell>
          <cell r="D77" t="str">
            <v>Hợp đồng</v>
          </cell>
          <cell r="E77">
            <v>56110000911457</v>
          </cell>
        </row>
        <row r="78">
          <cell r="B78" t="str">
            <v xml:space="preserve">Nguyễn Thị Phi Xếch </v>
          </cell>
          <cell r="C78" t="str">
            <v>C/viên</v>
          </cell>
          <cell r="D78" t="str">
            <v>Hợp đồng</v>
          </cell>
          <cell r="E78">
            <v>56110001176684</v>
          </cell>
        </row>
        <row r="79">
          <cell r="B79" t="str">
            <v>Cao Thị Xuân Mỹ</v>
          </cell>
          <cell r="C79" t="str">
            <v>Tổ trưởng Tổ Ttra</v>
          </cell>
          <cell r="D79" t="str">
            <v>Hợp đồng</v>
          </cell>
          <cell r="E79">
            <v>56110000414318</v>
          </cell>
        </row>
        <row r="80">
          <cell r="B80" t="str">
            <v>Ngô Hoàng Thạch Thảo</v>
          </cell>
          <cell r="C80">
            <v>0</v>
          </cell>
          <cell r="D80">
            <v>0</v>
          </cell>
          <cell r="E80">
            <v>56010001481789</v>
          </cell>
        </row>
        <row r="81">
          <cell r="B81" t="str">
            <v xml:space="preserve">Phạm Minh Tuấn </v>
          </cell>
          <cell r="C81" t="str">
            <v>PP, KTT</v>
          </cell>
          <cell r="D81" t="str">
            <v>Hợp đồng</v>
          </cell>
          <cell r="E81">
            <v>56010000371717</v>
          </cell>
        </row>
        <row r="82">
          <cell r="B82" t="str">
            <v>Nguyễn Đăng Khanh</v>
          </cell>
          <cell r="C82" t="str">
            <v>Kế toán</v>
          </cell>
          <cell r="D82" t="str">
            <v>Hợp đồng</v>
          </cell>
          <cell r="E82">
            <v>56110000788758</v>
          </cell>
        </row>
        <row r="83">
          <cell r="B83" t="str">
            <v>Nguyễn Song Ly</v>
          </cell>
          <cell r="C83" t="str">
            <v>Kế toán</v>
          </cell>
          <cell r="D83" t="str">
            <v>Hợp đồng</v>
          </cell>
          <cell r="E83">
            <v>56110000260797</v>
          </cell>
        </row>
        <row r="84">
          <cell r="B84" t="str">
            <v>Trương Thị Xuân Diệp</v>
          </cell>
          <cell r="C84" t="str">
            <v>Thủ quỹ</v>
          </cell>
          <cell r="D84" t="str">
            <v>Hợp đồng</v>
          </cell>
          <cell r="E84">
            <v>56110000259175</v>
          </cell>
        </row>
        <row r="85">
          <cell r="B85" t="str">
            <v>Nguyễn Linh Nam</v>
          </cell>
          <cell r="C85" t="str">
            <v>TK Điện  - điện tử</v>
          </cell>
          <cell r="D85" t="str">
            <v>Hợp đồng</v>
          </cell>
          <cell r="E85">
            <v>56110000308138</v>
          </cell>
        </row>
        <row r="86">
          <cell r="B86" t="str">
            <v>Lê Thị Xuân Thanh</v>
          </cell>
          <cell r="C86" t="str">
            <v>C.viên</v>
          </cell>
          <cell r="D86" t="str">
            <v>Hợp đồng</v>
          </cell>
          <cell r="E86">
            <v>56110000260575</v>
          </cell>
        </row>
        <row r="87">
          <cell r="B87" t="str">
            <v>Lê Văn Huy</v>
          </cell>
          <cell r="C87" t="str">
            <v>C.viên</v>
          </cell>
          <cell r="D87" t="str">
            <v>Hợp đồng</v>
          </cell>
          <cell r="E87">
            <v>56110000260760</v>
          </cell>
        </row>
        <row r="88">
          <cell r="B88" t="str">
            <v>Đào Thị Thanh Thu</v>
          </cell>
          <cell r="C88" t="str">
            <v>C.viên</v>
          </cell>
          <cell r="D88" t="str">
            <v>Hợp đồng</v>
          </cell>
          <cell r="E88">
            <v>56110000260566</v>
          </cell>
        </row>
        <row r="89">
          <cell r="B89" t="str">
            <v>Huỳnh Nhật Nam</v>
          </cell>
          <cell r="C89" t="str">
            <v>PP ĐT</v>
          </cell>
          <cell r="D89" t="str">
            <v>Hợp đồng</v>
          </cell>
          <cell r="E89">
            <v>56110000436659</v>
          </cell>
        </row>
        <row r="90">
          <cell r="B90" t="str">
            <v>Nguyễn Thị Hoa</v>
          </cell>
          <cell r="C90" t="str">
            <v>C.viên</v>
          </cell>
          <cell r="D90" t="str">
            <v>Hợp đồng</v>
          </cell>
          <cell r="E90">
            <v>56110001230687</v>
          </cell>
        </row>
        <row r="91">
          <cell r="B91" t="str">
            <v>Nguyễn Lê Châu Thành</v>
          </cell>
          <cell r="C91" t="str">
            <v>P.Khoa</v>
          </cell>
          <cell r="D91" t="str">
            <v>Hợp đồng</v>
          </cell>
          <cell r="E91">
            <v>56110000259139</v>
          </cell>
        </row>
        <row r="92">
          <cell r="B92" t="str">
            <v>Nguyễn Thanh Tân</v>
          </cell>
          <cell r="C92" t="str">
            <v>G/viên</v>
          </cell>
          <cell r="D92" t="str">
            <v>Hợp đồng</v>
          </cell>
          <cell r="E92">
            <v>56110000259096</v>
          </cell>
        </row>
        <row r="93">
          <cell r="B93" t="str">
            <v>Nguyễn Công Vinh</v>
          </cell>
          <cell r="C93" t="str">
            <v>G/viên</v>
          </cell>
          <cell r="D93" t="str">
            <v>Hợp đồng</v>
          </cell>
          <cell r="E93">
            <v>56110000259193</v>
          </cell>
        </row>
        <row r="94">
          <cell r="B94" t="str">
            <v>Nguyễn Thị Hồng Nhung</v>
          </cell>
          <cell r="C94" t="str">
            <v>G/viên</v>
          </cell>
          <cell r="D94" t="str">
            <v>Hợp đồng</v>
          </cell>
          <cell r="E94">
            <v>56110000259218</v>
          </cell>
        </row>
        <row r="95">
          <cell r="B95" t="str">
            <v>Đào Thanh Hùng</v>
          </cell>
          <cell r="C95" t="str">
            <v>G/viên</v>
          </cell>
          <cell r="D95" t="str">
            <v>Hợp đồng</v>
          </cell>
          <cell r="E95">
            <v>56110000659553</v>
          </cell>
        </row>
        <row r="96">
          <cell r="B96" t="str">
            <v>Nguyễn Thị Thanh Vi</v>
          </cell>
          <cell r="C96" t="str">
            <v xml:space="preserve">PBT Đoàn </v>
          </cell>
          <cell r="D96" t="str">
            <v>Hợp đồng</v>
          </cell>
          <cell r="E96">
            <v>56110000742338</v>
          </cell>
        </row>
        <row r="97">
          <cell r="B97" t="str">
            <v>Nguyễn Thái Dương</v>
          </cell>
          <cell r="C97" t="str">
            <v>G/viên</v>
          </cell>
          <cell r="D97" t="str">
            <v>Hợp đồng</v>
          </cell>
          <cell r="E97">
            <v>56110000414327</v>
          </cell>
        </row>
        <row r="98">
          <cell r="B98" t="str">
            <v>Nguyễn Thị Ái Lành</v>
          </cell>
          <cell r="C98" t="str">
            <v>G/viên</v>
          </cell>
          <cell r="D98" t="str">
            <v>Hợp đồng</v>
          </cell>
          <cell r="E98">
            <v>56110001061601</v>
          </cell>
        </row>
        <row r="99">
          <cell r="B99" t="str">
            <v>Bùi Hệ Thống</v>
          </cell>
          <cell r="C99" t="str">
            <v>G/viên</v>
          </cell>
          <cell r="D99" t="str">
            <v>Hợp đồng</v>
          </cell>
          <cell r="E99">
            <v>56110000259236</v>
          </cell>
        </row>
        <row r="100">
          <cell r="B100" t="str">
            <v>Nguyễn Văn Chương</v>
          </cell>
          <cell r="C100" t="str">
            <v>G/viên</v>
          </cell>
          <cell r="D100" t="str">
            <v>Hợp đồng</v>
          </cell>
          <cell r="E100">
            <v>56110000259184</v>
          </cell>
        </row>
        <row r="101">
          <cell r="B101" t="str">
            <v>Phùng Minh Tùng</v>
          </cell>
          <cell r="C101" t="str">
            <v>G/viên</v>
          </cell>
          <cell r="D101" t="str">
            <v>Hợp đồng</v>
          </cell>
          <cell r="E101">
            <v>56110000606337</v>
          </cell>
        </row>
        <row r="102">
          <cell r="B102" t="str">
            <v>Hoàng Thành Đạt</v>
          </cell>
          <cell r="C102" t="str">
            <v>G/viên</v>
          </cell>
          <cell r="D102" t="str">
            <v>Hợp đồng</v>
          </cell>
          <cell r="E102">
            <v>56110000259102</v>
          </cell>
        </row>
        <row r="103">
          <cell r="B103" t="str">
            <v>Trần Ngọc Hoàng</v>
          </cell>
          <cell r="C103" t="str">
            <v>G/viên</v>
          </cell>
          <cell r="D103" t="str">
            <v>Hợp đồng</v>
          </cell>
          <cell r="E103">
            <v>56110000414345</v>
          </cell>
        </row>
        <row r="104">
          <cell r="B104" t="str">
            <v xml:space="preserve">Bùi Văn Hùng </v>
          </cell>
          <cell r="C104" t="str">
            <v>G/viên</v>
          </cell>
          <cell r="D104" t="str">
            <v>Hợp đồng</v>
          </cell>
          <cell r="E104">
            <v>56110001133953</v>
          </cell>
        </row>
        <row r="105">
          <cell r="B105" t="str">
            <v>Nguyễn Xuân Bảo</v>
          </cell>
          <cell r="C105" t="str">
            <v>G/viên</v>
          </cell>
          <cell r="D105" t="str">
            <v>Hợp đồng</v>
          </cell>
          <cell r="E105">
            <v>56110000373367</v>
          </cell>
        </row>
        <row r="106">
          <cell r="B106" t="str">
            <v>Võ Quang Trường</v>
          </cell>
          <cell r="C106" t="str">
            <v>G/viên</v>
          </cell>
          <cell r="D106" t="str">
            <v>Hợp đồng</v>
          </cell>
          <cell r="E106">
            <v>56110000259148</v>
          </cell>
        </row>
        <row r="107">
          <cell r="B107" t="str">
            <v>Hồ Trần Ngọc Anh</v>
          </cell>
          <cell r="C107" t="str">
            <v>G/viên</v>
          </cell>
          <cell r="D107" t="str">
            <v>Hợp đồng</v>
          </cell>
          <cell r="E107">
            <v>56110001144326</v>
          </cell>
        </row>
        <row r="108">
          <cell r="B108" t="str">
            <v>Phạm Minh Mận</v>
          </cell>
          <cell r="C108" t="str">
            <v>G/viên</v>
          </cell>
          <cell r="D108" t="str">
            <v>Hợp đồng</v>
          </cell>
          <cell r="E108">
            <v>56110000373358</v>
          </cell>
        </row>
        <row r="109">
          <cell r="B109" t="str">
            <v>Nguyễn Đức Long</v>
          </cell>
          <cell r="C109" t="str">
            <v>G/viên</v>
          </cell>
          <cell r="D109" t="str">
            <v>Hợp đồng</v>
          </cell>
          <cell r="E109">
            <v>56110000991680</v>
          </cell>
        </row>
        <row r="110">
          <cell r="B110" t="str">
            <v>Đoàn Lê Anh</v>
          </cell>
          <cell r="C110" t="str">
            <v>G/viên</v>
          </cell>
          <cell r="D110" t="str">
            <v>Hợp đồng</v>
          </cell>
          <cell r="E110">
            <v>56110000359534</v>
          </cell>
        </row>
        <row r="111">
          <cell r="B111" t="str">
            <v>Phan Nguyễn Duy Minh</v>
          </cell>
          <cell r="C111" t="str">
            <v>G/viên</v>
          </cell>
          <cell r="D111" t="str">
            <v>Hợp đồng</v>
          </cell>
          <cell r="E111">
            <v>56110000681501</v>
          </cell>
        </row>
        <row r="112">
          <cell r="B112" t="str">
            <v>Nguyễn Thành Sơn</v>
          </cell>
          <cell r="C112" t="str">
            <v>G/viên</v>
          </cell>
          <cell r="D112" t="str">
            <v>Hợp đồng</v>
          </cell>
          <cell r="E112">
            <v>56110001232036</v>
          </cell>
        </row>
        <row r="113">
          <cell r="B113" t="str">
            <v xml:space="preserve">Lê Ngọc Khánh Huyền </v>
          </cell>
          <cell r="C113" t="str">
            <v>G/viên</v>
          </cell>
          <cell r="D113" t="str">
            <v>Hợp đồng</v>
          </cell>
          <cell r="E113">
            <v>56110001230818</v>
          </cell>
        </row>
        <row r="114">
          <cell r="B114" t="str">
            <v>Nguyễn Minh Tiến</v>
          </cell>
          <cell r="C114" t="str">
            <v>Đi học NN</v>
          </cell>
          <cell r="D114" t="str">
            <v>Đi học</v>
          </cell>
          <cell r="E114">
            <v>56110000414442</v>
          </cell>
        </row>
        <row r="115">
          <cell r="B115" t="str">
            <v>Trần Ngô Quốc Huy</v>
          </cell>
          <cell r="C115" t="str">
            <v>Đi học NN</v>
          </cell>
          <cell r="D115" t="str">
            <v>Đi học</v>
          </cell>
          <cell r="E115">
            <v>56110000259245</v>
          </cell>
        </row>
        <row r="116">
          <cell r="B116" t="str">
            <v xml:space="preserve">Huỳnh Hải </v>
          </cell>
          <cell r="C116">
            <v>0</v>
          </cell>
          <cell r="D116">
            <v>0</v>
          </cell>
          <cell r="E116">
            <v>56110001269113</v>
          </cell>
        </row>
        <row r="117">
          <cell r="B117" t="str">
            <v>Đỗ Phú Ngưu</v>
          </cell>
          <cell r="C117">
            <v>0</v>
          </cell>
          <cell r="D117">
            <v>0</v>
          </cell>
          <cell r="E117">
            <v>56110001269788</v>
          </cell>
        </row>
        <row r="118">
          <cell r="B118" t="str">
            <v>Trần Hoàng Vũ</v>
          </cell>
          <cell r="C118" t="str">
            <v>P.Khoa</v>
          </cell>
          <cell r="D118" t="str">
            <v>Hợp đồng</v>
          </cell>
          <cell r="E118">
            <v>56110000259537</v>
          </cell>
        </row>
        <row r="119">
          <cell r="B119" t="str">
            <v>Nguyễn Đức Quận</v>
          </cell>
          <cell r="C119" t="str">
            <v>P.Khoa</v>
          </cell>
          <cell r="D119" t="str">
            <v>Hợp đồng</v>
          </cell>
          <cell r="E119">
            <v>56110000259306</v>
          </cell>
        </row>
        <row r="120">
          <cell r="B120" t="str">
            <v>Võ Thị Hương</v>
          </cell>
          <cell r="C120" t="str">
            <v>G/viên</v>
          </cell>
          <cell r="D120" t="str">
            <v>Hợp đồng</v>
          </cell>
          <cell r="E120">
            <v>56110000259412</v>
          </cell>
        </row>
        <row r="121">
          <cell r="B121" t="str">
            <v>Trần Thu Hiền</v>
          </cell>
          <cell r="C121" t="str">
            <v>Văn thư</v>
          </cell>
          <cell r="D121" t="str">
            <v>Hợp đồng</v>
          </cell>
          <cell r="E121">
            <v>56110000259360</v>
          </cell>
        </row>
        <row r="122">
          <cell r="B122" t="str">
            <v>Trần Duy Chung</v>
          </cell>
          <cell r="C122" t="str">
            <v>G/viên</v>
          </cell>
          <cell r="D122" t="str">
            <v>Hợp đồng</v>
          </cell>
          <cell r="E122">
            <v>56110000259698</v>
          </cell>
        </row>
        <row r="123">
          <cell r="B123" t="str">
            <v>Trần Thanh Hà</v>
          </cell>
          <cell r="C123" t="str">
            <v>G/viên</v>
          </cell>
          <cell r="D123" t="str">
            <v>Hợp đồng</v>
          </cell>
          <cell r="E123">
            <v>56110000259342</v>
          </cell>
        </row>
        <row r="124">
          <cell r="B124" t="str">
            <v>Nguyễn Thị Thuỳ Trang</v>
          </cell>
          <cell r="C124" t="str">
            <v>G/viên</v>
          </cell>
          <cell r="D124" t="str">
            <v>Hợp đồng</v>
          </cell>
          <cell r="E124">
            <v>56110000259704</v>
          </cell>
        </row>
        <row r="125">
          <cell r="B125" t="str">
            <v>Nguyễn Văn Phát</v>
          </cell>
          <cell r="C125" t="str">
            <v>G/viên</v>
          </cell>
          <cell r="D125" t="str">
            <v>Hợp đồng</v>
          </cell>
          <cell r="E125">
            <v>56110000259643</v>
          </cell>
        </row>
        <row r="126">
          <cell r="B126" t="str">
            <v>Nguyễn Thị Hà Quyên</v>
          </cell>
          <cell r="C126" t="str">
            <v>G/viên</v>
          </cell>
          <cell r="D126" t="str">
            <v>Hợp đồng</v>
          </cell>
          <cell r="E126">
            <v>56110000259689</v>
          </cell>
        </row>
        <row r="127">
          <cell r="B127" t="str">
            <v>Lê Ngọc Quý Văn</v>
          </cell>
          <cell r="C127" t="str">
            <v>G/viên</v>
          </cell>
          <cell r="D127" t="str">
            <v>Hợp đồng</v>
          </cell>
          <cell r="E127">
            <v>56110000259661</v>
          </cell>
        </row>
        <row r="128">
          <cell r="B128" t="str">
            <v>Trương Thị Ánh Tuyết</v>
          </cell>
          <cell r="C128" t="str">
            <v>G/viên</v>
          </cell>
          <cell r="D128" t="str">
            <v>Hợp đồng</v>
          </cell>
          <cell r="E128">
            <v>56110000259722</v>
          </cell>
        </row>
        <row r="129">
          <cell r="B129" t="str">
            <v>Nguyễn Văn Thịnh</v>
          </cell>
          <cell r="C129" t="str">
            <v>G/viên</v>
          </cell>
          <cell r="D129" t="str">
            <v>Hợp đồng</v>
          </cell>
          <cell r="E129">
            <v>56110000259652</v>
          </cell>
        </row>
        <row r="130">
          <cell r="B130" t="str">
            <v>Phạm văn Phát</v>
          </cell>
          <cell r="C130" t="str">
            <v>P.TBM</v>
          </cell>
          <cell r="D130" t="str">
            <v>Hợp đồng</v>
          </cell>
          <cell r="E130">
            <v>56110000259290</v>
          </cell>
        </row>
        <row r="131">
          <cell r="B131" t="str">
            <v>Trần Bửu Dung</v>
          </cell>
          <cell r="C131" t="str">
            <v>G/viên</v>
          </cell>
          <cell r="D131" t="str">
            <v>Hợp đồng</v>
          </cell>
          <cell r="E131">
            <v>56110000471207</v>
          </cell>
        </row>
        <row r="132">
          <cell r="B132" t="str">
            <v>Phan Thị Diễm Thuý</v>
          </cell>
          <cell r="C132" t="str">
            <v>G/viên</v>
          </cell>
          <cell r="D132" t="str">
            <v>Hợp đồng</v>
          </cell>
          <cell r="E132">
            <v>56110000490460</v>
          </cell>
        </row>
        <row r="133">
          <cell r="B133" t="str">
            <v>Phạm Thị Trà My</v>
          </cell>
          <cell r="C133" t="str">
            <v>G/viên</v>
          </cell>
          <cell r="D133" t="str">
            <v>Hợp đồng</v>
          </cell>
          <cell r="E133">
            <v>56110000490390</v>
          </cell>
        </row>
        <row r="134">
          <cell r="B134" t="str">
            <v>Võ Khánh Thoại</v>
          </cell>
          <cell r="C134" t="str">
            <v>G/viên</v>
          </cell>
          <cell r="D134" t="str">
            <v>Hợp đồng</v>
          </cell>
          <cell r="E134">
            <v>56110000547001</v>
          </cell>
        </row>
        <row r="135">
          <cell r="B135" t="str">
            <v>Đỗ Phú Huy</v>
          </cell>
          <cell r="C135" t="str">
            <v>G/viên</v>
          </cell>
          <cell r="D135" t="str">
            <v>Hợp đồng</v>
          </cell>
          <cell r="E135">
            <v>56110000373312</v>
          </cell>
        </row>
        <row r="136">
          <cell r="B136" t="str">
            <v xml:space="preserve">Nguyễn Thị Thúy Hoài </v>
          </cell>
          <cell r="C136" t="str">
            <v>G/viên</v>
          </cell>
          <cell r="D136" t="str">
            <v>Hợp đồng</v>
          </cell>
          <cell r="E136">
            <v>56110000373349</v>
          </cell>
        </row>
        <row r="137">
          <cell r="B137" t="str">
            <v>Trần Nguyễn Thùy Chung</v>
          </cell>
          <cell r="C137" t="str">
            <v>G/viên</v>
          </cell>
          <cell r="D137" t="str">
            <v>Hợp đồng</v>
          </cell>
          <cell r="E137">
            <v>56110000259315</v>
          </cell>
        </row>
        <row r="138">
          <cell r="B138" t="str">
            <v>Lê Thiện Nhật Quang</v>
          </cell>
          <cell r="C138" t="str">
            <v>G/viên</v>
          </cell>
          <cell r="D138" t="str">
            <v>Hợp đồng</v>
          </cell>
          <cell r="E138">
            <v>56110000714683</v>
          </cell>
        </row>
        <row r="139">
          <cell r="B139" t="str">
            <v>Phạm Thị Thảo Khương</v>
          </cell>
          <cell r="C139" t="str">
            <v>G/viên</v>
          </cell>
          <cell r="D139" t="str">
            <v>Đi học</v>
          </cell>
          <cell r="E139">
            <v>56110000573316</v>
          </cell>
        </row>
        <row r="140">
          <cell r="B140" t="str">
            <v>Dương Quang Thiện</v>
          </cell>
          <cell r="C140" t="str">
            <v>G/viên</v>
          </cell>
          <cell r="D140" t="str">
            <v>Đi học</v>
          </cell>
          <cell r="E140">
            <v>56110000979561</v>
          </cell>
        </row>
        <row r="141">
          <cell r="B141" t="str">
            <v>Phạm Duy Dưởng</v>
          </cell>
          <cell r="C141" t="str">
            <v>PTBM</v>
          </cell>
          <cell r="D141" t="str">
            <v>Hợp đồng</v>
          </cell>
          <cell r="E141">
            <v>56110000547047</v>
          </cell>
        </row>
        <row r="142">
          <cell r="B142" t="str">
            <v xml:space="preserve">Nguyễn Văn Nam </v>
          </cell>
          <cell r="C142" t="str">
            <v>G/viên</v>
          </cell>
          <cell r="D142" t="str">
            <v>Hợp đồng</v>
          </cell>
          <cell r="E142">
            <v>56510000086441</v>
          </cell>
        </row>
        <row r="143">
          <cell r="B143" t="str">
            <v>Trương Thị Hoa</v>
          </cell>
          <cell r="C143" t="str">
            <v>G/viên</v>
          </cell>
          <cell r="D143" t="str">
            <v>Đi học</v>
          </cell>
          <cell r="E143">
            <v>56110000373330</v>
          </cell>
        </row>
        <row r="144">
          <cell r="B144" t="str">
            <v>Phạm Tuấn</v>
          </cell>
          <cell r="C144" t="str">
            <v>G/viên</v>
          </cell>
          <cell r="D144" t="str">
            <v>Đi học</v>
          </cell>
          <cell r="E144">
            <v>56110000722534</v>
          </cell>
        </row>
        <row r="145">
          <cell r="B145" t="str">
            <v>Đỗ Hoàng Ngân Mi</v>
          </cell>
          <cell r="C145">
            <v>0</v>
          </cell>
          <cell r="D145">
            <v>0</v>
          </cell>
          <cell r="E145" t="str">
            <v>56010001493447</v>
          </cell>
        </row>
        <row r="146">
          <cell r="B146" t="str">
            <v>Phan Tiến Vinh</v>
          </cell>
          <cell r="C146" t="str">
            <v>T.Khoa KTXD</v>
          </cell>
          <cell r="D146" t="str">
            <v>Hợp đồng</v>
          </cell>
          <cell r="E146">
            <v>56110000259917</v>
          </cell>
        </row>
        <row r="147">
          <cell r="B147" t="str">
            <v>Nguyễn Phú Hoàng</v>
          </cell>
          <cell r="C147" t="str">
            <v>P.Khoa</v>
          </cell>
          <cell r="D147" t="str">
            <v>Hợp đồng</v>
          </cell>
          <cell r="E147">
            <v>56110000259892</v>
          </cell>
        </row>
        <row r="148">
          <cell r="B148" t="str">
            <v>Bạch Quốc Sỹ</v>
          </cell>
          <cell r="C148" t="str">
            <v>G/viên</v>
          </cell>
          <cell r="D148" t="str">
            <v>Hợp đồng</v>
          </cell>
          <cell r="E148">
            <v>56110000259962</v>
          </cell>
        </row>
        <row r="149">
          <cell r="B149" t="str">
            <v>Lê Thị Kim Anh</v>
          </cell>
          <cell r="C149" t="str">
            <v>G/viên</v>
          </cell>
          <cell r="D149" t="str">
            <v>Hợp đồng</v>
          </cell>
          <cell r="E149">
            <v>56110000259847</v>
          </cell>
        </row>
        <row r="150">
          <cell r="B150" t="str">
            <v>Đoàn Vĩnh Phúc</v>
          </cell>
          <cell r="C150" t="str">
            <v>G/viên</v>
          </cell>
          <cell r="D150" t="str">
            <v>Hợp đồng</v>
          </cell>
          <cell r="E150">
            <v>56110000259874</v>
          </cell>
        </row>
        <row r="151">
          <cell r="B151" t="str">
            <v>Lê Chí Phát</v>
          </cell>
          <cell r="C151" t="str">
            <v>P.TBM</v>
          </cell>
          <cell r="D151" t="str">
            <v>Hợp đồng</v>
          </cell>
          <cell r="E151">
            <v>56110000414451</v>
          </cell>
        </row>
        <row r="152">
          <cell r="B152" t="str">
            <v>Trần Thanh Quang</v>
          </cell>
          <cell r="C152" t="str">
            <v>G/viên</v>
          </cell>
          <cell r="D152" t="str">
            <v>Hợp đồng</v>
          </cell>
          <cell r="E152">
            <v>56110000573334</v>
          </cell>
        </row>
        <row r="153">
          <cell r="B153" t="str">
            <v>Ngô Thanh Vinh</v>
          </cell>
          <cell r="C153" t="str">
            <v>G/viên</v>
          </cell>
          <cell r="D153" t="str">
            <v>Hợp đồng</v>
          </cell>
          <cell r="E153">
            <v>56110000259944</v>
          </cell>
        </row>
        <row r="154">
          <cell r="B154" t="str">
            <v>Phan Nhật Long</v>
          </cell>
          <cell r="C154" t="str">
            <v>CT HSV</v>
          </cell>
          <cell r="D154" t="str">
            <v>Hợp đồng</v>
          </cell>
          <cell r="E154">
            <v>56110000659544</v>
          </cell>
        </row>
        <row r="155">
          <cell r="B155" t="str">
            <v>Lê Thanh Hoà</v>
          </cell>
          <cell r="C155" t="str">
            <v>G/viên</v>
          </cell>
          <cell r="D155" t="str">
            <v>Hợp đồng</v>
          </cell>
          <cell r="E155">
            <v>56110000489264</v>
          </cell>
        </row>
        <row r="156">
          <cell r="B156" t="str">
            <v>Trần Vũ Tiến</v>
          </cell>
          <cell r="C156" t="str">
            <v>G/viên</v>
          </cell>
          <cell r="D156" t="str">
            <v>Hợp đồng</v>
          </cell>
          <cell r="E156">
            <v>56110000722640</v>
          </cell>
        </row>
        <row r="157">
          <cell r="B157" t="str">
            <v>Nguyễn Thị Bích Trâm</v>
          </cell>
          <cell r="C157" t="str">
            <v>Văn thư</v>
          </cell>
          <cell r="D157" t="str">
            <v>Hợp đồng</v>
          </cell>
          <cell r="E157">
            <v>56110000684962</v>
          </cell>
        </row>
        <row r="158">
          <cell r="B158" t="str">
            <v>Ngô Thị Mỵ</v>
          </cell>
          <cell r="C158" t="str">
            <v>P.TBM</v>
          </cell>
          <cell r="D158" t="str">
            <v>Hợp đồng</v>
          </cell>
          <cell r="E158">
            <v>56110000259865</v>
          </cell>
        </row>
        <row r="159">
          <cell r="B159" t="str">
            <v xml:space="preserve">Mai Phước Ánh Tuyết </v>
          </cell>
          <cell r="C159" t="str">
            <v>G/viên</v>
          </cell>
          <cell r="D159" t="str">
            <v>Hợp đồng</v>
          </cell>
          <cell r="E159">
            <v>56110000630275</v>
          </cell>
        </row>
        <row r="160">
          <cell r="B160" t="str">
            <v>Trương Thị Thu Hà</v>
          </cell>
          <cell r="C160" t="str">
            <v>G/viên</v>
          </cell>
          <cell r="D160" t="str">
            <v>Đi học</v>
          </cell>
          <cell r="E160">
            <v>56110000659535</v>
          </cell>
        </row>
        <row r="161">
          <cell r="B161" t="str">
            <v>Huỳnh Võ Duyên Anh</v>
          </cell>
          <cell r="C161" t="str">
            <v>G/viên</v>
          </cell>
          <cell r="D161" t="str">
            <v>Hợp đồng</v>
          </cell>
          <cell r="E161">
            <v>56110000573404</v>
          </cell>
        </row>
        <row r="162">
          <cell r="B162" t="str">
            <v>Phạm Thị Phương Trang</v>
          </cell>
          <cell r="C162" t="str">
            <v>G/viên</v>
          </cell>
          <cell r="D162" t="str">
            <v>Hợp đồng</v>
          </cell>
          <cell r="E162">
            <v>56110000681510</v>
          </cell>
        </row>
        <row r="163">
          <cell r="B163" t="str">
            <v>Võ Thị Vỹ Phương</v>
          </cell>
          <cell r="C163" t="str">
            <v>P.TBM</v>
          </cell>
          <cell r="D163" t="str">
            <v>Hợp đồng</v>
          </cell>
          <cell r="E163">
            <v>56110000436640</v>
          </cell>
        </row>
        <row r="164">
          <cell r="B164" t="str">
            <v>Hồ Văn Quân</v>
          </cell>
          <cell r="C164" t="str">
            <v>G/viên</v>
          </cell>
          <cell r="D164" t="str">
            <v>Hợp đồng</v>
          </cell>
          <cell r="E164">
            <v>56010000104843</v>
          </cell>
        </row>
        <row r="165">
          <cell r="B165" t="str">
            <v>Lê Hữu Duy</v>
          </cell>
          <cell r="C165" t="str">
            <v>G/viên</v>
          </cell>
          <cell r="D165" t="str">
            <v>Đi học</v>
          </cell>
          <cell r="E165">
            <v>56110000722668</v>
          </cell>
        </row>
        <row r="166">
          <cell r="B166" t="str">
            <v>Đặng Ngọc Thành</v>
          </cell>
          <cell r="C166" t="str">
            <v>Đi học NN</v>
          </cell>
          <cell r="D166" t="str">
            <v>Đi học</v>
          </cell>
          <cell r="E166">
            <v>56110000742356</v>
          </cell>
        </row>
        <row r="167">
          <cell r="B167" t="str">
            <v>Lê Thị Phượng</v>
          </cell>
          <cell r="C167" t="str">
            <v>Đi học NN</v>
          </cell>
          <cell r="D167" t="str">
            <v>Đi học</v>
          </cell>
          <cell r="E167">
            <v>56110000573361</v>
          </cell>
        </row>
        <row r="168">
          <cell r="B168" t="str">
            <v>Phan Bảo An</v>
          </cell>
          <cell r="C168">
            <v>0</v>
          </cell>
          <cell r="D168">
            <v>0</v>
          </cell>
          <cell r="E168">
            <v>56010000093206</v>
          </cell>
        </row>
        <row r="169">
          <cell r="B169" t="str">
            <v>Huỳnh Thị Diễm Uyên</v>
          </cell>
          <cell r="C169" t="str">
            <v>PT. Khoa</v>
          </cell>
          <cell r="D169" t="str">
            <v>Hợp đồng</v>
          </cell>
          <cell r="E169">
            <v>56110000373288</v>
          </cell>
        </row>
        <row r="170">
          <cell r="B170" t="str">
            <v>Ngô Thị Minh Phương</v>
          </cell>
          <cell r="C170" t="str">
            <v>P.Khoa</v>
          </cell>
          <cell r="D170" t="str">
            <v>Hợp đồng</v>
          </cell>
          <cell r="E170">
            <v>56110000259786</v>
          </cell>
        </row>
        <row r="171">
          <cell r="B171" t="str">
            <v>Trần Minh Thảo</v>
          </cell>
          <cell r="C171" t="str">
            <v>G/viên</v>
          </cell>
          <cell r="D171" t="str">
            <v>Hợp đồng</v>
          </cell>
          <cell r="E171">
            <v>56110000259768</v>
          </cell>
        </row>
        <row r="172">
          <cell r="B172" t="str">
            <v>Đặng Thị Hạnh</v>
          </cell>
          <cell r="C172" t="str">
            <v>Văn thư</v>
          </cell>
          <cell r="D172" t="str">
            <v>Hợp đồng</v>
          </cell>
          <cell r="E172">
            <v>56110000259777</v>
          </cell>
        </row>
        <row r="173">
          <cell r="B173" t="str">
            <v>Nguyễn Thị Trung Chinh</v>
          </cell>
          <cell r="C173" t="str">
            <v>G/viên</v>
          </cell>
          <cell r="D173" t="str">
            <v>Hợp đồng</v>
          </cell>
          <cell r="E173">
            <v>56110000270653</v>
          </cell>
        </row>
        <row r="174">
          <cell r="B174" t="str">
            <v>Huỳnh Ngọc Bích</v>
          </cell>
          <cell r="C174" t="str">
            <v>G/viên</v>
          </cell>
          <cell r="D174" t="str">
            <v>Hợp đồng</v>
          </cell>
          <cell r="E174">
            <v>56110000490415</v>
          </cell>
        </row>
        <row r="175">
          <cell r="B175" t="str">
            <v>Nguyễn Thị Đông Phương</v>
          </cell>
          <cell r="C175" t="str">
            <v>TBM</v>
          </cell>
          <cell r="D175" t="str">
            <v>Hợp đồng</v>
          </cell>
          <cell r="E175">
            <v>56110000259829</v>
          </cell>
        </row>
        <row r="176">
          <cell r="B176" t="str">
            <v>Kiều Thị Hòa</v>
          </cell>
          <cell r="C176" t="str">
            <v>G/viên</v>
          </cell>
          <cell r="D176" t="str">
            <v>Hợp đồng</v>
          </cell>
          <cell r="E176">
            <v>56110000490488</v>
          </cell>
        </row>
        <row r="177">
          <cell r="B177" t="str">
            <v>Trần Thị Ngọc Thư</v>
          </cell>
          <cell r="C177" t="str">
            <v>G/viên</v>
          </cell>
          <cell r="D177" t="str">
            <v>Hợp đồng</v>
          </cell>
          <cell r="E177">
            <v>56110000373297</v>
          </cell>
        </row>
        <row r="178">
          <cell r="B178" t="str">
            <v>Trần Thị Ngọc Linh</v>
          </cell>
          <cell r="C178" t="str">
            <v>G/viên</v>
          </cell>
          <cell r="D178" t="str">
            <v>Hợp đồng</v>
          </cell>
          <cell r="E178">
            <v>56110000573398</v>
          </cell>
        </row>
        <row r="179">
          <cell r="B179" t="str">
            <v>Trần Thị Yến Anh</v>
          </cell>
          <cell r="C179" t="str">
            <v>G/viên</v>
          </cell>
          <cell r="D179" t="str">
            <v>Hợp đồng</v>
          </cell>
          <cell r="E179">
            <v>56110000742365</v>
          </cell>
        </row>
        <row r="180">
          <cell r="B180" t="str">
            <v>Mai Thị Phương Chi</v>
          </cell>
          <cell r="C180" t="str">
            <v>G/viên</v>
          </cell>
          <cell r="D180" t="str">
            <v>Hợp đồng</v>
          </cell>
          <cell r="E180">
            <v>56110000270617</v>
          </cell>
        </row>
        <row r="181">
          <cell r="B181" t="str">
            <v>Nguyễn Hồng Sơn</v>
          </cell>
          <cell r="C181" t="str">
            <v xml:space="preserve">BT Đoàn </v>
          </cell>
          <cell r="D181" t="str">
            <v>Hợp đồng</v>
          </cell>
          <cell r="E181">
            <v>56110000259801</v>
          </cell>
        </row>
        <row r="182">
          <cell r="B182" t="str">
            <v>Huỳnh Thị Ngọc Châu</v>
          </cell>
          <cell r="C182" t="str">
            <v>G/viên</v>
          </cell>
          <cell r="D182" t="str">
            <v>Hợp đồng</v>
          </cell>
          <cell r="E182">
            <v>56110000454721</v>
          </cell>
        </row>
        <row r="183">
          <cell r="B183" t="str">
            <v>Trần Thị Kim Hồng</v>
          </cell>
          <cell r="C183" t="str">
            <v>G/viên</v>
          </cell>
          <cell r="D183" t="str">
            <v>Hợp đồng</v>
          </cell>
          <cell r="E183">
            <v>56110000573389</v>
          </cell>
        </row>
        <row r="184">
          <cell r="B184" t="str">
            <v>Lê Thị Diệu Hương</v>
          </cell>
          <cell r="C184" t="str">
            <v>G/viên</v>
          </cell>
          <cell r="D184" t="str">
            <v>Hợp đồng</v>
          </cell>
          <cell r="E184">
            <v>56110000839355</v>
          </cell>
        </row>
        <row r="185">
          <cell r="B185" t="str">
            <v>Nguyễn Hoàng Phúc Sơn</v>
          </cell>
          <cell r="C185" t="str">
            <v>G/viên</v>
          </cell>
          <cell r="D185" t="str">
            <v>Hợp đồng</v>
          </cell>
          <cell r="E185">
            <v>56110000912195</v>
          </cell>
        </row>
        <row r="186">
          <cell r="B186" t="str">
            <v>Nguyễn Hữu Phước Trang</v>
          </cell>
          <cell r="C186" t="str">
            <v xml:space="preserve">TBM </v>
          </cell>
          <cell r="D186" t="str">
            <v>Hợp đồng</v>
          </cell>
          <cell r="E186">
            <v>56110000490424</v>
          </cell>
        </row>
        <row r="187">
          <cell r="B187" t="str">
            <v>Phạm Phú Song Toàn</v>
          </cell>
          <cell r="C187" t="str">
            <v>G/viên</v>
          </cell>
          <cell r="D187" t="str">
            <v>Hợp đồng</v>
          </cell>
          <cell r="E187">
            <v>56110000270644</v>
          </cell>
        </row>
        <row r="188">
          <cell r="B188" t="str">
            <v>Võ Văn Quân</v>
          </cell>
          <cell r="C188">
            <v>0</v>
          </cell>
          <cell r="D188">
            <v>0</v>
          </cell>
          <cell r="E188">
            <v>56110001269177</v>
          </cell>
        </row>
        <row r="189">
          <cell r="B189" t="str">
            <v>Nguyễn Thanh Hội</v>
          </cell>
          <cell r="C189" t="str">
            <v>T.Khoa</v>
          </cell>
          <cell r="D189" t="str">
            <v>Hợp đồng</v>
          </cell>
          <cell r="E189">
            <v>56110000259795</v>
          </cell>
        </row>
        <row r="190">
          <cell r="B190" t="str">
            <v>Nguyễn Sỹ Toàn</v>
          </cell>
          <cell r="C190">
            <v>0</v>
          </cell>
          <cell r="D190">
            <v>0</v>
          </cell>
          <cell r="E190">
            <v>56110001199867</v>
          </cell>
        </row>
        <row r="191">
          <cell r="B191" t="str">
            <v>Nguyễn Đức Sỹ</v>
          </cell>
          <cell r="C191" t="str">
            <v>PT Khoa SPCN</v>
          </cell>
          <cell r="D191" t="str">
            <v>Hợp đồng</v>
          </cell>
          <cell r="E191">
            <v>56010000085522</v>
          </cell>
        </row>
        <row r="192">
          <cell r="B192" t="str">
            <v>Nguyễn Lê Văn</v>
          </cell>
          <cell r="C192" t="str">
            <v>TBM</v>
          </cell>
          <cell r="D192" t="str">
            <v>Hợp đồng</v>
          </cell>
          <cell r="E192">
            <v>56110000573413</v>
          </cell>
        </row>
        <row r="193">
          <cell r="B193" t="str">
            <v>Trương Loan</v>
          </cell>
          <cell r="C193" t="str">
            <v>G/viên</v>
          </cell>
          <cell r="D193" t="str">
            <v>Hợp đồng</v>
          </cell>
          <cell r="E193">
            <v>56110000259111</v>
          </cell>
        </row>
        <row r="194">
          <cell r="B194" t="str">
            <v xml:space="preserve">Trần Lê Nhật Hoàng </v>
          </cell>
          <cell r="C194" t="str">
            <v>G/viên</v>
          </cell>
          <cell r="D194" t="str">
            <v>Hợp đồng</v>
          </cell>
          <cell r="E194">
            <v>56110001061595</v>
          </cell>
        </row>
        <row r="195">
          <cell r="B195" t="str">
            <v>Lê Thị Thùy Linh</v>
          </cell>
          <cell r="C195" t="str">
            <v>G/viên</v>
          </cell>
          <cell r="D195" t="str">
            <v>Hợp đồng</v>
          </cell>
          <cell r="E195">
            <v>56110000788688</v>
          </cell>
        </row>
        <row r="196">
          <cell r="B196" t="str">
            <v>Vũ Trần Thùy Trang</v>
          </cell>
          <cell r="C196" t="str">
            <v>Văn thư</v>
          </cell>
          <cell r="D196" t="str">
            <v>Hợp đồng</v>
          </cell>
          <cell r="E196">
            <v>56110001176675</v>
          </cell>
        </row>
        <row r="197">
          <cell r="B197" t="str">
            <v>Trần Thị Lợi</v>
          </cell>
          <cell r="C197" t="str">
            <v>G/viên</v>
          </cell>
          <cell r="D197" t="str">
            <v>Hợp đồng</v>
          </cell>
          <cell r="E197">
            <v>56110001230696</v>
          </cell>
        </row>
        <row r="198">
          <cell r="B198" t="str">
            <v>Lưu Duy Vũ</v>
          </cell>
          <cell r="C198">
            <v>0</v>
          </cell>
          <cell r="D198">
            <v>0</v>
          </cell>
          <cell r="E198">
            <v>56110001269946</v>
          </cell>
        </row>
        <row r="199">
          <cell r="B199" t="str">
            <v>Phan Chi Uyên</v>
          </cell>
          <cell r="C199" t="str">
            <v>Đi học NN</v>
          </cell>
          <cell r="D199" t="str">
            <v>Đi học</v>
          </cell>
          <cell r="E199">
            <v>56110000270608</v>
          </cell>
        </row>
        <row r="200">
          <cell r="B200" t="str">
            <v>Nguyễn Ngọc Hoài Ân</v>
          </cell>
          <cell r="C200" t="str">
            <v>Đi học NN</v>
          </cell>
          <cell r="D200" t="str">
            <v>Đi học</v>
          </cell>
          <cell r="E200">
            <v>56110000722631</v>
          </cell>
        </row>
        <row r="201">
          <cell r="B201" t="str">
            <v>Nguyễn Văn Bảo Nguyên</v>
          </cell>
          <cell r="C201" t="str">
            <v>Đi học NN</v>
          </cell>
          <cell r="D201" t="str">
            <v>Đi học</v>
          </cell>
          <cell r="E201">
            <v>56110000573370</v>
          </cell>
        </row>
        <row r="202">
          <cell r="B202" t="str">
            <v>Võ Anh Tuấn</v>
          </cell>
          <cell r="C202" t="str">
            <v>Đi học NN</v>
          </cell>
          <cell r="D202" t="str">
            <v>Đi học</v>
          </cell>
          <cell r="E202">
            <v>56110000259272</v>
          </cell>
        </row>
        <row r="203">
          <cell r="B203" t="str">
            <v>Trần Đức Long</v>
          </cell>
          <cell r="C203" t="str">
            <v>Đi học NN</v>
          </cell>
          <cell r="D203" t="str">
            <v>Đi học</v>
          </cell>
          <cell r="E203">
            <v>56110000282861</v>
          </cell>
        </row>
        <row r="204">
          <cell r="B204" t="str">
            <v>Phan Viết Nhựt</v>
          </cell>
          <cell r="C204" t="str">
            <v>Đi học NN</v>
          </cell>
          <cell r="D204" t="str">
            <v>Đi học</v>
          </cell>
          <cell r="E204">
            <v>56110000722659</v>
          </cell>
        </row>
        <row r="205">
          <cell r="B205" t="str">
            <v>Lê Minh Thắng</v>
          </cell>
          <cell r="C205" t="str">
            <v>Đi học NN</v>
          </cell>
          <cell r="D205" t="str">
            <v>Đi học</v>
          </cell>
          <cell r="E205">
            <v>56110000473188</v>
          </cell>
        </row>
        <row r="206">
          <cell r="B206" t="str">
            <v>Phạm Thanh Phong</v>
          </cell>
          <cell r="C206" t="str">
            <v>Đi học NN</v>
          </cell>
          <cell r="D206" t="str">
            <v>Đi học</v>
          </cell>
          <cell r="E206">
            <v>56110000490406</v>
          </cell>
        </row>
        <row r="207">
          <cell r="B207" t="str">
            <v>Lưu Thiên Hương</v>
          </cell>
          <cell r="C207" t="str">
            <v>Đi học NN</v>
          </cell>
          <cell r="D207" t="str">
            <v>Đi học</v>
          </cell>
          <cell r="E207">
            <v>56110000573352</v>
          </cell>
        </row>
        <row r="208">
          <cell r="B208" t="str">
            <v>Đinh Nam Đức</v>
          </cell>
          <cell r="C208" t="str">
            <v>Đi học NN</v>
          </cell>
          <cell r="D208" t="str">
            <v>Đi học</v>
          </cell>
          <cell r="E208">
            <v>56110000573343</v>
          </cell>
        </row>
        <row r="209">
          <cell r="B209" t="str">
            <v>Cao Nguyễn Khoa Nam</v>
          </cell>
          <cell r="C209" t="str">
            <v>Đi học NN</v>
          </cell>
          <cell r="D209" t="str">
            <v>Đi học</v>
          </cell>
          <cell r="E209">
            <v>56110000259351</v>
          </cell>
        </row>
        <row r="210">
          <cell r="B210" t="str">
            <v>Nguyễn Phú Sinh</v>
          </cell>
          <cell r="C210" t="str">
            <v>Đi học NN</v>
          </cell>
          <cell r="D210" t="str">
            <v>Đi học</v>
          </cell>
          <cell r="E210">
            <v>56110000742347</v>
          </cell>
        </row>
        <row r="211">
          <cell r="B211" t="str">
            <v xml:space="preserve">Bùi Thị Xuyến </v>
          </cell>
          <cell r="C211" t="str">
            <v>Đi học NN</v>
          </cell>
          <cell r="D211" t="str">
            <v>Đi học</v>
          </cell>
          <cell r="E211">
            <v>56110000788721</v>
          </cell>
        </row>
        <row r="212">
          <cell r="B212" t="str">
            <v>Nguyễn Thị Phương Mai</v>
          </cell>
          <cell r="C212" t="str">
            <v>Đi học NN</v>
          </cell>
          <cell r="D212" t="str">
            <v>Đi học</v>
          </cell>
          <cell r="E212">
            <v>56110000490433</v>
          </cell>
        </row>
        <row r="213">
          <cell r="B213" t="str">
            <v>Huỳnh Hữu Hiền</v>
          </cell>
          <cell r="C213" t="str">
            <v>Đi học NN</v>
          </cell>
          <cell r="D213" t="str">
            <v>Đi học</v>
          </cell>
          <cell r="E213">
            <v>56110000184569</v>
          </cell>
        </row>
        <row r="214">
          <cell r="B214" t="str">
            <v>Doãn Văn Đông</v>
          </cell>
          <cell r="C214" t="str">
            <v>Đi học NN</v>
          </cell>
          <cell r="D214" t="str">
            <v>Đi học</v>
          </cell>
          <cell r="E214">
            <v>56110000373321</v>
          </cell>
        </row>
        <row r="215">
          <cell r="B215" t="str">
            <v>Nguyễn Hoài</v>
          </cell>
          <cell r="C215" t="str">
            <v>Đi học NN</v>
          </cell>
          <cell r="D215" t="str">
            <v>Đi học</v>
          </cell>
          <cell r="E215">
            <v>56110000544668</v>
          </cell>
        </row>
        <row r="216">
          <cell r="B216" t="str">
            <v>Đinh Thị Mỹ Hương</v>
          </cell>
          <cell r="C216" t="str">
            <v>Đi học NN</v>
          </cell>
          <cell r="D216" t="str">
            <v>Đi học</v>
          </cell>
          <cell r="E216">
            <v>56110000788730</v>
          </cell>
        </row>
        <row r="217">
          <cell r="B217" t="str">
            <v>Phan Thanh Ngọc</v>
          </cell>
          <cell r="C217" t="str">
            <v>Đi học NN</v>
          </cell>
          <cell r="D217" t="str">
            <v>Đi học</v>
          </cell>
          <cell r="E217">
            <v>56110000722622</v>
          </cell>
        </row>
        <row r="218">
          <cell r="B218" t="str">
            <v>Võ Duy Hải</v>
          </cell>
          <cell r="C218" t="str">
            <v>Đi học NN</v>
          </cell>
          <cell r="D218" t="str">
            <v>Đi học</v>
          </cell>
          <cell r="E218">
            <v>56110000625068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t2019"/>
      <sheetName val="T01"/>
      <sheetName val="T02"/>
      <sheetName val="T03"/>
      <sheetName val="QUY1_2020"/>
      <sheetName val="theo dõi thue Q1.2020"/>
      <sheetName val="CTT56_"/>
      <sheetName val="DENGHI_npt2020"/>
    </sheetNames>
    <sheetDataSet>
      <sheetData sheetId="0"/>
      <sheetData sheetId="1"/>
      <sheetData sheetId="2"/>
      <sheetData sheetId="3"/>
      <sheetData sheetId="4"/>
      <sheetData sheetId="5">
        <row r="8">
          <cell r="C8">
            <v>56110000729544</v>
          </cell>
          <cell r="D8">
            <v>0</v>
          </cell>
          <cell r="E8">
            <v>18893213.449999999</v>
          </cell>
          <cell r="F8">
            <v>18893213</v>
          </cell>
          <cell r="G8">
            <v>13893213</v>
          </cell>
        </row>
        <row r="9">
          <cell r="C9">
            <v>56110000693621</v>
          </cell>
          <cell r="D9">
            <v>0</v>
          </cell>
          <cell r="E9">
            <v>14221062.349999998</v>
          </cell>
          <cell r="F9">
            <v>14221062</v>
          </cell>
          <cell r="G9">
            <v>14221062</v>
          </cell>
        </row>
        <row r="10">
          <cell r="C10">
            <v>56110000259971</v>
          </cell>
          <cell r="D10">
            <v>0</v>
          </cell>
          <cell r="E10">
            <v>14006676.149999999</v>
          </cell>
          <cell r="F10">
            <v>14006676</v>
          </cell>
          <cell r="G10">
            <v>10006676</v>
          </cell>
        </row>
        <row r="11">
          <cell r="C11">
            <v>56110000679490</v>
          </cell>
          <cell r="D11">
            <v>0</v>
          </cell>
          <cell r="E11">
            <v>12930924.549999999</v>
          </cell>
          <cell r="F11">
            <v>12930925</v>
          </cell>
          <cell r="G11">
            <v>7930925</v>
          </cell>
        </row>
        <row r="12">
          <cell r="C12">
            <v>56110000259908</v>
          </cell>
          <cell r="D12">
            <v>0</v>
          </cell>
          <cell r="E12">
            <v>12105944.1</v>
          </cell>
          <cell r="F12">
            <v>12105944</v>
          </cell>
          <cell r="G12">
            <v>12105944</v>
          </cell>
        </row>
        <row r="13">
          <cell r="C13">
            <v>56110000677351</v>
          </cell>
          <cell r="D13">
            <v>0</v>
          </cell>
          <cell r="E13">
            <v>11886306</v>
          </cell>
          <cell r="F13">
            <v>11886306</v>
          </cell>
          <cell r="G13">
            <v>9886306</v>
          </cell>
        </row>
        <row r="14">
          <cell r="C14">
            <v>56110000259555</v>
          </cell>
          <cell r="D14">
            <v>0</v>
          </cell>
          <cell r="E14">
            <v>10026558.75</v>
          </cell>
          <cell r="F14">
            <v>10026559</v>
          </cell>
          <cell r="G14">
            <v>8026559</v>
          </cell>
        </row>
        <row r="15">
          <cell r="C15">
            <v>56110000258932</v>
          </cell>
          <cell r="D15">
            <v>0</v>
          </cell>
          <cell r="E15">
            <v>9893137.6999999993</v>
          </cell>
          <cell r="F15">
            <v>9893138</v>
          </cell>
          <cell r="G15">
            <v>7893138</v>
          </cell>
        </row>
        <row r="16">
          <cell r="C16">
            <v>56110000259254</v>
          </cell>
          <cell r="D16">
            <v>0</v>
          </cell>
          <cell r="E16">
            <v>9303045.75</v>
          </cell>
          <cell r="F16">
            <v>9303046</v>
          </cell>
          <cell r="G16">
            <v>7303046</v>
          </cell>
        </row>
        <row r="17">
          <cell r="C17">
            <v>56110000259227</v>
          </cell>
          <cell r="D17">
            <v>0</v>
          </cell>
          <cell r="E17">
            <v>8926523.7999999989</v>
          </cell>
          <cell r="F17">
            <v>8926524</v>
          </cell>
          <cell r="G17">
            <v>6926524</v>
          </cell>
        </row>
        <row r="18">
          <cell r="C18">
            <v>56110000260229</v>
          </cell>
          <cell r="D18">
            <v>0</v>
          </cell>
          <cell r="E18">
            <v>8208224.3999999985</v>
          </cell>
          <cell r="F18">
            <v>8208224</v>
          </cell>
          <cell r="G18">
            <v>4208224</v>
          </cell>
        </row>
        <row r="19">
          <cell r="C19">
            <v>56010000078762</v>
          </cell>
          <cell r="D19">
            <v>0</v>
          </cell>
          <cell r="E19">
            <v>8156986.1499999985</v>
          </cell>
          <cell r="F19">
            <v>8156986</v>
          </cell>
          <cell r="G19">
            <v>3156986</v>
          </cell>
        </row>
        <row r="20">
          <cell r="C20">
            <v>56110000259379</v>
          </cell>
          <cell r="D20">
            <v>0</v>
          </cell>
          <cell r="E20">
            <v>4748605.6000000006</v>
          </cell>
          <cell r="F20">
            <v>4748606</v>
          </cell>
          <cell r="G20">
            <v>4748606</v>
          </cell>
        </row>
        <row r="21">
          <cell r="C21">
            <v>56110000308138</v>
          </cell>
          <cell r="D21">
            <v>0</v>
          </cell>
          <cell r="E21">
            <v>4713669.6000000006</v>
          </cell>
          <cell r="F21">
            <v>4713670</v>
          </cell>
          <cell r="G21">
            <v>2713670</v>
          </cell>
        </row>
        <row r="22">
          <cell r="C22">
            <v>56110000259795</v>
          </cell>
          <cell r="D22">
            <v>0</v>
          </cell>
          <cell r="E22">
            <v>4464876</v>
          </cell>
          <cell r="F22">
            <v>4464876</v>
          </cell>
          <cell r="G22">
            <v>2464876</v>
          </cell>
        </row>
        <row r="23">
          <cell r="C23">
            <v>56110000573282</v>
          </cell>
          <cell r="D23">
            <v>0</v>
          </cell>
          <cell r="E23">
            <v>4393473</v>
          </cell>
          <cell r="F23">
            <v>4393473</v>
          </cell>
          <cell r="G23">
            <v>4393473</v>
          </cell>
        </row>
        <row r="24">
          <cell r="C24">
            <v>56110000259607</v>
          </cell>
          <cell r="D24">
            <v>0</v>
          </cell>
          <cell r="E24">
            <v>4342088</v>
          </cell>
          <cell r="F24">
            <v>4342088</v>
          </cell>
          <cell r="G24">
            <v>4342088</v>
          </cell>
        </row>
        <row r="25">
          <cell r="C25">
            <v>56110000373288</v>
          </cell>
          <cell r="D25">
            <v>0</v>
          </cell>
          <cell r="E25">
            <v>4286389.2</v>
          </cell>
          <cell r="F25">
            <v>4286389</v>
          </cell>
          <cell r="G25">
            <v>2286389</v>
          </cell>
        </row>
        <row r="26">
          <cell r="C26">
            <v>56110000259892</v>
          </cell>
          <cell r="D26">
            <v>0</v>
          </cell>
          <cell r="E26">
            <v>4233450.4000000004</v>
          </cell>
          <cell r="F26">
            <v>4233450</v>
          </cell>
          <cell r="G26">
            <v>3233450</v>
          </cell>
        </row>
        <row r="27">
          <cell r="C27">
            <v>56110000389346</v>
          </cell>
          <cell r="D27">
            <v>0</v>
          </cell>
          <cell r="E27">
            <v>4231233.2</v>
          </cell>
          <cell r="F27">
            <v>4231233</v>
          </cell>
          <cell r="G27">
            <v>2231233</v>
          </cell>
        </row>
        <row r="28">
          <cell r="C28">
            <v>56110000259829</v>
          </cell>
          <cell r="D28">
            <v>0</v>
          </cell>
          <cell r="E28">
            <v>3967875</v>
          </cell>
          <cell r="F28">
            <v>3967875</v>
          </cell>
          <cell r="G28">
            <v>3967875</v>
          </cell>
        </row>
        <row r="29">
          <cell r="C29">
            <v>56110000259980</v>
          </cell>
          <cell r="D29">
            <v>0</v>
          </cell>
          <cell r="E29">
            <v>3821923.8000000007</v>
          </cell>
          <cell r="F29">
            <v>3821924</v>
          </cell>
          <cell r="G29">
            <v>1821924</v>
          </cell>
        </row>
        <row r="30">
          <cell r="C30">
            <v>56110000259412</v>
          </cell>
          <cell r="D30">
            <v>0</v>
          </cell>
          <cell r="E30">
            <v>3773709.2</v>
          </cell>
          <cell r="F30">
            <v>3773709</v>
          </cell>
          <cell r="G30">
            <v>3773709</v>
          </cell>
        </row>
        <row r="31">
          <cell r="C31">
            <v>56110000258950</v>
          </cell>
          <cell r="D31">
            <v>0</v>
          </cell>
          <cell r="E31">
            <v>3479805.2</v>
          </cell>
          <cell r="F31">
            <v>3479805</v>
          </cell>
          <cell r="G31">
            <v>1979805</v>
          </cell>
        </row>
        <row r="32">
          <cell r="C32">
            <v>56110000259801</v>
          </cell>
          <cell r="D32">
            <v>0</v>
          </cell>
          <cell r="E32">
            <v>3361628.8</v>
          </cell>
          <cell r="F32">
            <v>3361629</v>
          </cell>
          <cell r="G32">
            <v>1861629</v>
          </cell>
        </row>
        <row r="33">
          <cell r="C33">
            <v>56110000258969</v>
          </cell>
          <cell r="D33">
            <v>0</v>
          </cell>
          <cell r="E33">
            <v>3315908</v>
          </cell>
          <cell r="F33">
            <v>3315908</v>
          </cell>
          <cell r="G33">
            <v>1315908</v>
          </cell>
        </row>
        <row r="34">
          <cell r="C34">
            <v>56110000259218</v>
          </cell>
          <cell r="D34">
            <v>0</v>
          </cell>
          <cell r="E34">
            <v>3126582.8</v>
          </cell>
          <cell r="F34">
            <v>3126583</v>
          </cell>
          <cell r="G34">
            <v>3126583</v>
          </cell>
        </row>
        <row r="35">
          <cell r="C35">
            <v>56110000573413</v>
          </cell>
          <cell r="D35">
            <v>0</v>
          </cell>
          <cell r="E35">
            <v>3122973</v>
          </cell>
          <cell r="F35">
            <v>3122973</v>
          </cell>
          <cell r="G35">
            <v>3122973</v>
          </cell>
        </row>
        <row r="36">
          <cell r="C36">
            <v>56110000259096</v>
          </cell>
          <cell r="D36">
            <v>0</v>
          </cell>
          <cell r="E36">
            <v>3010557.6000000006</v>
          </cell>
          <cell r="F36">
            <v>3010558</v>
          </cell>
          <cell r="G36">
            <v>3010558</v>
          </cell>
        </row>
        <row r="37">
          <cell r="C37">
            <v>56110000259652</v>
          </cell>
          <cell r="D37">
            <v>0</v>
          </cell>
          <cell r="E37">
            <v>3008209.4000000004</v>
          </cell>
          <cell r="F37">
            <v>3008209</v>
          </cell>
          <cell r="G37">
            <v>3008209</v>
          </cell>
        </row>
        <row r="38">
          <cell r="C38">
            <v>56110001133953</v>
          </cell>
          <cell r="D38">
            <v>0</v>
          </cell>
          <cell r="E38">
            <v>2935052.4000000004</v>
          </cell>
          <cell r="F38">
            <v>2935052</v>
          </cell>
          <cell r="G38">
            <v>2935052</v>
          </cell>
        </row>
        <row r="39">
          <cell r="C39">
            <v>56110000039021</v>
          </cell>
          <cell r="D39">
            <v>0</v>
          </cell>
          <cell r="E39">
            <v>2898391</v>
          </cell>
          <cell r="F39">
            <v>2898391</v>
          </cell>
          <cell r="G39">
            <v>1898391</v>
          </cell>
        </row>
        <row r="40">
          <cell r="C40">
            <v>56110000414318</v>
          </cell>
          <cell r="D40">
            <v>0</v>
          </cell>
          <cell r="E40">
            <v>2790478.4000000004</v>
          </cell>
          <cell r="F40">
            <v>2790478</v>
          </cell>
          <cell r="G40">
            <v>2790478</v>
          </cell>
        </row>
        <row r="41">
          <cell r="C41">
            <v>56110000373349</v>
          </cell>
          <cell r="D41">
            <v>0</v>
          </cell>
          <cell r="E41">
            <v>2722790</v>
          </cell>
          <cell r="F41">
            <v>2722790</v>
          </cell>
          <cell r="G41">
            <v>2722790</v>
          </cell>
        </row>
        <row r="42">
          <cell r="C42">
            <v>56110000259306</v>
          </cell>
          <cell r="D42">
            <v>0</v>
          </cell>
          <cell r="E42">
            <v>2692184</v>
          </cell>
          <cell r="F42">
            <v>2692184</v>
          </cell>
          <cell r="G42">
            <v>1192184</v>
          </cell>
        </row>
        <row r="43">
          <cell r="C43">
            <v>56110000659544</v>
          </cell>
          <cell r="D43">
            <v>0</v>
          </cell>
          <cell r="E43">
            <v>2485042</v>
          </cell>
          <cell r="F43">
            <v>2485042</v>
          </cell>
          <cell r="G43">
            <v>2485042</v>
          </cell>
        </row>
        <row r="44">
          <cell r="C44">
            <v>56010000104843</v>
          </cell>
          <cell r="D44">
            <v>0</v>
          </cell>
          <cell r="E44">
            <v>2476698</v>
          </cell>
          <cell r="F44">
            <v>2476698</v>
          </cell>
          <cell r="G44">
            <v>2476698</v>
          </cell>
        </row>
        <row r="45">
          <cell r="C45">
            <v>56110000260326</v>
          </cell>
          <cell r="D45">
            <v>0</v>
          </cell>
          <cell r="E45">
            <v>2429441.4000000004</v>
          </cell>
          <cell r="F45">
            <v>2429441</v>
          </cell>
          <cell r="G45">
            <v>2429441</v>
          </cell>
        </row>
        <row r="46">
          <cell r="C46">
            <v>56110000606337</v>
          </cell>
          <cell r="D46">
            <v>0</v>
          </cell>
          <cell r="E46">
            <v>2262861.6</v>
          </cell>
          <cell r="F46">
            <v>2262862</v>
          </cell>
          <cell r="G46">
            <v>2262862</v>
          </cell>
        </row>
        <row r="47">
          <cell r="C47">
            <v>56110000436640</v>
          </cell>
          <cell r="D47">
            <v>0</v>
          </cell>
          <cell r="E47">
            <v>2234276.8000000003</v>
          </cell>
          <cell r="F47">
            <v>2234277</v>
          </cell>
          <cell r="G47">
            <v>2234277</v>
          </cell>
        </row>
        <row r="48">
          <cell r="C48">
            <v>56110000259111</v>
          </cell>
          <cell r="D48">
            <v>0</v>
          </cell>
          <cell r="E48">
            <v>2173132.2000000002</v>
          </cell>
          <cell r="F48">
            <v>2173132</v>
          </cell>
          <cell r="G48">
            <v>2173132</v>
          </cell>
        </row>
        <row r="49">
          <cell r="C49">
            <v>56010000371717</v>
          </cell>
          <cell r="D49">
            <v>0</v>
          </cell>
          <cell r="E49">
            <v>2119384</v>
          </cell>
          <cell r="F49">
            <v>2119384</v>
          </cell>
          <cell r="G49">
            <v>1119384</v>
          </cell>
        </row>
        <row r="50">
          <cell r="C50">
            <v>56110000259874</v>
          </cell>
          <cell r="D50">
            <v>0</v>
          </cell>
          <cell r="E50">
            <v>2059831.2000000002</v>
          </cell>
          <cell r="F50">
            <v>2059831</v>
          </cell>
          <cell r="G50">
            <v>2059831</v>
          </cell>
        </row>
        <row r="51">
          <cell r="C51">
            <v>56110000373297</v>
          </cell>
          <cell r="D51">
            <v>0</v>
          </cell>
          <cell r="E51">
            <v>1917212.4</v>
          </cell>
          <cell r="F51">
            <v>1917212</v>
          </cell>
          <cell r="G51">
            <v>1917212</v>
          </cell>
        </row>
        <row r="52">
          <cell r="C52">
            <v>56110000742338</v>
          </cell>
          <cell r="D52">
            <v>0</v>
          </cell>
          <cell r="E52">
            <v>1901281.5</v>
          </cell>
          <cell r="F52">
            <v>1901282</v>
          </cell>
          <cell r="G52">
            <v>901282</v>
          </cell>
        </row>
        <row r="53">
          <cell r="C53">
            <v>56110000259315</v>
          </cell>
          <cell r="D53">
            <v>0</v>
          </cell>
          <cell r="E53">
            <v>1859987.1</v>
          </cell>
          <cell r="F53">
            <v>1859987</v>
          </cell>
          <cell r="G53">
            <v>1859987</v>
          </cell>
        </row>
        <row r="54">
          <cell r="C54">
            <v>56110000288328</v>
          </cell>
          <cell r="D54">
            <v>0</v>
          </cell>
          <cell r="E54">
            <v>1793609.25</v>
          </cell>
          <cell r="F54">
            <v>1793609</v>
          </cell>
          <cell r="G54">
            <v>1793609</v>
          </cell>
        </row>
        <row r="55">
          <cell r="C55">
            <v>56110000259722</v>
          </cell>
          <cell r="D55">
            <v>0</v>
          </cell>
          <cell r="E55">
            <v>1783473.2999999998</v>
          </cell>
          <cell r="F55">
            <v>1783473</v>
          </cell>
          <cell r="G55">
            <v>1783473</v>
          </cell>
        </row>
        <row r="56">
          <cell r="C56">
            <v>56110000260380</v>
          </cell>
          <cell r="D56">
            <v>0</v>
          </cell>
          <cell r="E56">
            <v>1771500</v>
          </cell>
          <cell r="F56">
            <v>1771500</v>
          </cell>
          <cell r="G56">
            <v>1771500</v>
          </cell>
        </row>
        <row r="57">
          <cell r="C57">
            <v>56110000259689</v>
          </cell>
          <cell r="D57">
            <v>0</v>
          </cell>
          <cell r="E57">
            <v>1764878.5499999998</v>
          </cell>
          <cell r="F57">
            <v>1764879</v>
          </cell>
          <cell r="G57">
            <v>1764879</v>
          </cell>
        </row>
        <row r="58">
          <cell r="C58">
            <v>56110000259537</v>
          </cell>
          <cell r="D58">
            <v>0</v>
          </cell>
          <cell r="E58">
            <v>1761078.75</v>
          </cell>
          <cell r="F58">
            <v>1761079</v>
          </cell>
          <cell r="G58">
            <v>761079</v>
          </cell>
        </row>
        <row r="59">
          <cell r="C59">
            <v>56110000259120</v>
          </cell>
          <cell r="D59">
            <v>0</v>
          </cell>
          <cell r="E59">
            <v>1759004.25</v>
          </cell>
          <cell r="F59">
            <v>1759004</v>
          </cell>
          <cell r="G59">
            <v>1759004</v>
          </cell>
        </row>
        <row r="60">
          <cell r="C60">
            <v>56110000259917</v>
          </cell>
          <cell r="D60">
            <v>0</v>
          </cell>
          <cell r="E60">
            <v>1683657</v>
          </cell>
          <cell r="F60">
            <v>1683657</v>
          </cell>
          <cell r="G60">
            <v>183657</v>
          </cell>
        </row>
        <row r="61">
          <cell r="C61">
            <v>56110000259397</v>
          </cell>
          <cell r="D61">
            <v>0</v>
          </cell>
          <cell r="E61">
            <v>1662255.2999999998</v>
          </cell>
          <cell r="F61">
            <v>1662255</v>
          </cell>
          <cell r="G61">
            <v>662255</v>
          </cell>
        </row>
        <row r="62">
          <cell r="C62">
            <v>56110000259698</v>
          </cell>
          <cell r="D62">
            <v>0</v>
          </cell>
          <cell r="E62">
            <v>1610616.2999999998</v>
          </cell>
          <cell r="F62">
            <v>1610616</v>
          </cell>
          <cell r="G62">
            <v>1610616</v>
          </cell>
        </row>
        <row r="63">
          <cell r="C63">
            <v>56110000373358</v>
          </cell>
          <cell r="D63">
            <v>0</v>
          </cell>
          <cell r="E63">
            <v>1573821.75</v>
          </cell>
          <cell r="F63">
            <v>1573822</v>
          </cell>
          <cell r="G63">
            <v>1573822</v>
          </cell>
        </row>
        <row r="64">
          <cell r="C64">
            <v>56110000259102</v>
          </cell>
          <cell r="D64">
            <v>0</v>
          </cell>
          <cell r="E64">
            <v>1529018.6999999997</v>
          </cell>
          <cell r="F64">
            <v>1529019</v>
          </cell>
          <cell r="G64">
            <v>1529019</v>
          </cell>
        </row>
        <row r="65">
          <cell r="C65">
            <v>56110000573334</v>
          </cell>
          <cell r="D65">
            <v>0</v>
          </cell>
          <cell r="E65">
            <v>1486304.1</v>
          </cell>
          <cell r="F65">
            <v>1486304</v>
          </cell>
          <cell r="G65">
            <v>1486304</v>
          </cell>
        </row>
        <row r="66">
          <cell r="C66">
            <v>56110000259139</v>
          </cell>
          <cell r="D66">
            <v>0</v>
          </cell>
          <cell r="E66">
            <v>1482461.6999999997</v>
          </cell>
          <cell r="F66">
            <v>1482462</v>
          </cell>
          <cell r="G66">
            <v>482462</v>
          </cell>
        </row>
        <row r="67">
          <cell r="C67">
            <v>56110000259944</v>
          </cell>
          <cell r="D67">
            <v>0</v>
          </cell>
          <cell r="E67">
            <v>1441164.2999999998</v>
          </cell>
          <cell r="F67">
            <v>1441164</v>
          </cell>
          <cell r="G67">
            <v>1441164</v>
          </cell>
        </row>
        <row r="68">
          <cell r="C68">
            <v>56110000436659</v>
          </cell>
          <cell r="D68">
            <v>0</v>
          </cell>
          <cell r="E68">
            <v>1425897.2999999998</v>
          </cell>
          <cell r="F68">
            <v>1425897</v>
          </cell>
          <cell r="G68">
            <v>425897</v>
          </cell>
        </row>
        <row r="69">
          <cell r="C69">
            <v>56110000270617</v>
          </cell>
          <cell r="D69">
            <v>0</v>
          </cell>
          <cell r="E69">
            <v>1413503.5499999998</v>
          </cell>
          <cell r="F69">
            <v>1413504</v>
          </cell>
          <cell r="G69">
            <v>1413504</v>
          </cell>
        </row>
        <row r="70">
          <cell r="C70">
            <v>56110000260371</v>
          </cell>
          <cell r="D70">
            <v>0</v>
          </cell>
          <cell r="E70">
            <v>1369027.65</v>
          </cell>
          <cell r="F70">
            <v>1369028</v>
          </cell>
          <cell r="G70">
            <v>1369028</v>
          </cell>
        </row>
        <row r="71">
          <cell r="C71">
            <v>56110000573389</v>
          </cell>
          <cell r="D71">
            <v>0</v>
          </cell>
          <cell r="E71">
            <v>1333063.2</v>
          </cell>
          <cell r="F71">
            <v>1333063</v>
          </cell>
          <cell r="G71">
            <v>1333063</v>
          </cell>
        </row>
        <row r="72">
          <cell r="C72">
            <v>56110000414327</v>
          </cell>
          <cell r="D72">
            <v>0</v>
          </cell>
          <cell r="E72">
            <v>1264992</v>
          </cell>
          <cell r="F72">
            <v>1264992</v>
          </cell>
          <cell r="G72">
            <v>1264992</v>
          </cell>
        </row>
        <row r="73">
          <cell r="C73">
            <v>56110000260520</v>
          </cell>
          <cell r="D73">
            <v>0</v>
          </cell>
          <cell r="E73">
            <v>1261027.6499999999</v>
          </cell>
          <cell r="F73">
            <v>1261028</v>
          </cell>
          <cell r="G73">
            <v>1261028</v>
          </cell>
        </row>
        <row r="74">
          <cell r="C74">
            <v>56110000288425</v>
          </cell>
          <cell r="D74">
            <v>0</v>
          </cell>
          <cell r="E74">
            <v>1240166.8499999999</v>
          </cell>
          <cell r="F74">
            <v>1240167</v>
          </cell>
          <cell r="G74">
            <v>1240167</v>
          </cell>
        </row>
        <row r="75">
          <cell r="C75">
            <v>56110000270653</v>
          </cell>
          <cell r="D75">
            <v>0</v>
          </cell>
          <cell r="E75">
            <v>1102431.45</v>
          </cell>
          <cell r="F75">
            <v>1102431</v>
          </cell>
          <cell r="G75">
            <v>1102431</v>
          </cell>
        </row>
        <row r="76">
          <cell r="C76">
            <v>56110000259847</v>
          </cell>
          <cell r="D76">
            <v>0</v>
          </cell>
          <cell r="E76">
            <v>1051373.3999999999</v>
          </cell>
          <cell r="F76">
            <v>1051373</v>
          </cell>
          <cell r="G76">
            <v>1051373</v>
          </cell>
        </row>
        <row r="77">
          <cell r="C77">
            <v>56110000259786</v>
          </cell>
          <cell r="D77">
            <v>0</v>
          </cell>
          <cell r="E77">
            <v>1038498.3</v>
          </cell>
          <cell r="F77">
            <v>1038498</v>
          </cell>
          <cell r="G77">
            <v>38498</v>
          </cell>
        </row>
        <row r="78">
          <cell r="C78">
            <v>56110000259184</v>
          </cell>
          <cell r="D78">
            <v>0</v>
          </cell>
          <cell r="E78">
            <v>1009644.1499999999</v>
          </cell>
          <cell r="F78">
            <v>1009644</v>
          </cell>
          <cell r="G78">
            <v>1009644</v>
          </cell>
        </row>
        <row r="79">
          <cell r="C79">
            <v>56110000259342</v>
          </cell>
          <cell r="D79">
            <v>0</v>
          </cell>
          <cell r="E79">
            <v>867530.09999999986</v>
          </cell>
          <cell r="F79">
            <v>867530</v>
          </cell>
          <cell r="G79">
            <v>867530</v>
          </cell>
        </row>
        <row r="80">
          <cell r="C80">
            <v>56110000490424</v>
          </cell>
          <cell r="D80">
            <v>0</v>
          </cell>
          <cell r="E80">
            <v>797455.05</v>
          </cell>
          <cell r="F80">
            <v>797455</v>
          </cell>
          <cell r="G80">
            <v>797455</v>
          </cell>
        </row>
        <row r="81">
          <cell r="C81">
            <v>56110000202407</v>
          </cell>
          <cell r="D81">
            <v>0</v>
          </cell>
          <cell r="E81">
            <v>760479.89999999991</v>
          </cell>
          <cell r="F81">
            <v>760480</v>
          </cell>
          <cell r="G81">
            <v>760480</v>
          </cell>
        </row>
        <row r="82">
          <cell r="C82">
            <v>56110000259360</v>
          </cell>
          <cell r="D82">
            <v>0</v>
          </cell>
          <cell r="E82">
            <v>760479.89999999991</v>
          </cell>
          <cell r="F82">
            <v>760480</v>
          </cell>
          <cell r="G82">
            <v>760480</v>
          </cell>
        </row>
        <row r="83">
          <cell r="C83">
            <v>56110000979561</v>
          </cell>
          <cell r="D83">
            <v>0</v>
          </cell>
          <cell r="E83">
            <v>744208.8</v>
          </cell>
          <cell r="F83">
            <v>744209</v>
          </cell>
          <cell r="G83">
            <v>744209</v>
          </cell>
        </row>
        <row r="84">
          <cell r="C84">
            <v>56110000573398</v>
          </cell>
          <cell r="D84">
            <v>0</v>
          </cell>
          <cell r="E84">
            <v>742369.4</v>
          </cell>
          <cell r="F84">
            <v>742369</v>
          </cell>
          <cell r="G84">
            <v>742369</v>
          </cell>
        </row>
        <row r="85">
          <cell r="C85">
            <v>56110000260469</v>
          </cell>
          <cell r="D85">
            <v>0</v>
          </cell>
          <cell r="E85">
            <v>740928.60000000009</v>
          </cell>
          <cell r="F85">
            <v>740929</v>
          </cell>
          <cell r="G85">
            <v>740929</v>
          </cell>
        </row>
        <row r="86">
          <cell r="C86">
            <v>56110000259236</v>
          </cell>
          <cell r="D86">
            <v>0</v>
          </cell>
          <cell r="E86">
            <v>738265.10000000009</v>
          </cell>
          <cell r="F86">
            <v>738265</v>
          </cell>
          <cell r="G86">
            <v>738265</v>
          </cell>
        </row>
        <row r="87">
          <cell r="C87">
            <v>56110000259704</v>
          </cell>
          <cell r="D87">
            <v>0</v>
          </cell>
          <cell r="E87">
            <v>730757.20000000007</v>
          </cell>
          <cell r="F87">
            <v>730757</v>
          </cell>
          <cell r="G87">
            <v>730757</v>
          </cell>
        </row>
        <row r="88">
          <cell r="C88">
            <v>56110000340626</v>
          </cell>
          <cell r="D88">
            <v>0</v>
          </cell>
          <cell r="E88">
            <v>717266.60000000009</v>
          </cell>
          <cell r="F88">
            <v>717267</v>
          </cell>
          <cell r="G88">
            <v>717267</v>
          </cell>
        </row>
        <row r="89">
          <cell r="C89">
            <v>56110000490460</v>
          </cell>
          <cell r="D89">
            <v>0</v>
          </cell>
          <cell r="E89">
            <v>610380.60000000009</v>
          </cell>
          <cell r="F89">
            <v>610381</v>
          </cell>
          <cell r="G89">
            <v>610381</v>
          </cell>
        </row>
        <row r="90">
          <cell r="C90">
            <v>56110000259865</v>
          </cell>
          <cell r="D90">
            <v>0</v>
          </cell>
          <cell r="E90">
            <v>607250</v>
          </cell>
          <cell r="F90">
            <v>607250</v>
          </cell>
          <cell r="G90">
            <v>607250</v>
          </cell>
        </row>
        <row r="91">
          <cell r="C91">
            <v>56110000490390</v>
          </cell>
          <cell r="D91">
            <v>0</v>
          </cell>
          <cell r="E91">
            <v>556630.60000000009</v>
          </cell>
          <cell r="F91">
            <v>556631</v>
          </cell>
          <cell r="G91">
            <v>556631</v>
          </cell>
        </row>
        <row r="92">
          <cell r="C92">
            <v>56110000722640</v>
          </cell>
          <cell r="D92">
            <v>0</v>
          </cell>
          <cell r="E92">
            <v>542195</v>
          </cell>
          <cell r="F92">
            <v>542195</v>
          </cell>
          <cell r="G92">
            <v>542195</v>
          </cell>
        </row>
        <row r="93">
          <cell r="C93">
            <v>56110000659535</v>
          </cell>
          <cell r="D93">
            <v>0</v>
          </cell>
          <cell r="E93">
            <v>497195</v>
          </cell>
          <cell r="F93">
            <v>497195</v>
          </cell>
          <cell r="G93">
            <v>497195</v>
          </cell>
        </row>
        <row r="94">
          <cell r="C94">
            <v>56110000573316</v>
          </cell>
          <cell r="D94">
            <v>0</v>
          </cell>
          <cell r="E94">
            <v>496458.80000000005</v>
          </cell>
          <cell r="F94">
            <v>496459</v>
          </cell>
          <cell r="G94">
            <v>496459</v>
          </cell>
        </row>
        <row r="95">
          <cell r="C95">
            <v>56110000259148</v>
          </cell>
          <cell r="D95">
            <v>0</v>
          </cell>
          <cell r="E95">
            <v>479526.20000000007</v>
          </cell>
          <cell r="F95">
            <v>479526</v>
          </cell>
          <cell r="G95">
            <v>479526</v>
          </cell>
        </row>
        <row r="96">
          <cell r="C96">
            <v>56110000414345</v>
          </cell>
          <cell r="D96">
            <v>0</v>
          </cell>
          <cell r="E96">
            <v>446445</v>
          </cell>
          <cell r="F96">
            <v>446445</v>
          </cell>
          <cell r="G96">
            <v>446445</v>
          </cell>
        </row>
        <row r="97">
          <cell r="C97">
            <v>56110000260654</v>
          </cell>
          <cell r="D97">
            <v>0</v>
          </cell>
          <cell r="E97">
            <v>437195</v>
          </cell>
          <cell r="F97">
            <v>437195</v>
          </cell>
          <cell r="G97">
            <v>437195</v>
          </cell>
        </row>
        <row r="98">
          <cell r="C98">
            <v>56110000489264</v>
          </cell>
          <cell r="D98">
            <v>0</v>
          </cell>
          <cell r="E98">
            <v>376458.80000000005</v>
          </cell>
          <cell r="F98">
            <v>376459</v>
          </cell>
          <cell r="G98">
            <v>376459</v>
          </cell>
        </row>
        <row r="99">
          <cell r="C99">
            <v>56110000788688</v>
          </cell>
          <cell r="D99">
            <v>0</v>
          </cell>
          <cell r="E99">
            <v>353273.80000000005</v>
          </cell>
          <cell r="F99">
            <v>353274</v>
          </cell>
          <cell r="G99">
            <v>353274</v>
          </cell>
        </row>
        <row r="100">
          <cell r="C100">
            <v>56110000359534</v>
          </cell>
          <cell r="D100">
            <v>0</v>
          </cell>
          <cell r="E100">
            <v>347945</v>
          </cell>
          <cell r="F100">
            <v>347945</v>
          </cell>
          <cell r="G100">
            <v>347945</v>
          </cell>
        </row>
        <row r="101">
          <cell r="C101">
            <v>56110001144326</v>
          </cell>
          <cell r="D101">
            <v>0</v>
          </cell>
          <cell r="E101">
            <v>318195</v>
          </cell>
          <cell r="F101">
            <v>318195</v>
          </cell>
          <cell r="G101">
            <v>318195</v>
          </cell>
        </row>
        <row r="102">
          <cell r="C102">
            <v>56110000659553</v>
          </cell>
          <cell r="D102">
            <v>0</v>
          </cell>
          <cell r="E102">
            <v>304764.09999999998</v>
          </cell>
          <cell r="F102">
            <v>304764</v>
          </cell>
          <cell r="G102">
            <v>304764</v>
          </cell>
        </row>
        <row r="103">
          <cell r="C103">
            <v>56110000630275</v>
          </cell>
          <cell r="D103">
            <v>0</v>
          </cell>
          <cell r="E103">
            <v>293661.70000000007</v>
          </cell>
          <cell r="F103">
            <v>293662</v>
          </cell>
          <cell r="G103">
            <v>293662</v>
          </cell>
        </row>
        <row r="104">
          <cell r="C104">
            <v>56110000259768</v>
          </cell>
          <cell r="D104">
            <v>0</v>
          </cell>
          <cell r="E104">
            <v>246713.5</v>
          </cell>
          <cell r="F104">
            <v>246714</v>
          </cell>
          <cell r="G104">
            <v>246714</v>
          </cell>
        </row>
        <row r="105">
          <cell r="C105">
            <v>56110001061595</v>
          </cell>
          <cell r="D105">
            <v>0</v>
          </cell>
          <cell r="E105">
            <v>231097.5</v>
          </cell>
          <cell r="F105">
            <v>231098</v>
          </cell>
          <cell r="G105">
            <v>231098</v>
          </cell>
        </row>
        <row r="106">
          <cell r="C106">
            <v>56110000659526</v>
          </cell>
          <cell r="D106">
            <v>0</v>
          </cell>
          <cell r="E106">
            <v>221215.40000000002</v>
          </cell>
          <cell r="F106">
            <v>221215</v>
          </cell>
          <cell r="G106">
            <v>221215</v>
          </cell>
        </row>
        <row r="107">
          <cell r="C107">
            <v>56110000259290</v>
          </cell>
          <cell r="D107">
            <v>0</v>
          </cell>
          <cell r="E107">
            <v>214904.65000000002</v>
          </cell>
          <cell r="F107">
            <v>214905</v>
          </cell>
          <cell r="G107">
            <v>214905</v>
          </cell>
        </row>
        <row r="108">
          <cell r="C108">
            <v>56110000259661</v>
          </cell>
          <cell r="D108">
            <v>0</v>
          </cell>
          <cell r="E108">
            <v>209312.2</v>
          </cell>
          <cell r="F108">
            <v>209312</v>
          </cell>
          <cell r="G108">
            <v>209312</v>
          </cell>
        </row>
        <row r="109">
          <cell r="C109">
            <v>56110000259962</v>
          </cell>
          <cell r="D109">
            <v>0</v>
          </cell>
          <cell r="E109">
            <v>203814.6</v>
          </cell>
          <cell r="F109">
            <v>203815</v>
          </cell>
          <cell r="G109">
            <v>203815</v>
          </cell>
        </row>
        <row r="110">
          <cell r="C110">
            <v>56110000547047</v>
          </cell>
          <cell r="D110">
            <v>0</v>
          </cell>
          <cell r="E110">
            <v>190627.25</v>
          </cell>
          <cell r="F110">
            <v>190627</v>
          </cell>
          <cell r="G110">
            <v>190627</v>
          </cell>
        </row>
        <row r="111">
          <cell r="C111">
            <v>56110000260335</v>
          </cell>
          <cell r="D111">
            <v>0</v>
          </cell>
          <cell r="E111">
            <v>183414.65000000002</v>
          </cell>
          <cell r="F111">
            <v>183415</v>
          </cell>
          <cell r="G111">
            <v>183415</v>
          </cell>
        </row>
        <row r="112">
          <cell r="C112">
            <v>56110000259193</v>
          </cell>
          <cell r="D112">
            <v>0</v>
          </cell>
          <cell r="E112">
            <v>175856</v>
          </cell>
          <cell r="F112">
            <v>175856</v>
          </cell>
          <cell r="G112">
            <v>175856</v>
          </cell>
        </row>
        <row r="113">
          <cell r="C113">
            <v>56110000259175</v>
          </cell>
          <cell r="D113">
            <v>0</v>
          </cell>
          <cell r="E113">
            <v>174188.95</v>
          </cell>
          <cell r="F113">
            <v>174189</v>
          </cell>
          <cell r="G113">
            <v>174189</v>
          </cell>
        </row>
        <row r="114">
          <cell r="C114">
            <v>56110000259777</v>
          </cell>
          <cell r="D114">
            <v>0</v>
          </cell>
          <cell r="E114">
            <v>169845.75</v>
          </cell>
          <cell r="F114">
            <v>169846</v>
          </cell>
          <cell r="G114">
            <v>169846</v>
          </cell>
        </row>
        <row r="115">
          <cell r="C115">
            <v>56110000714601</v>
          </cell>
          <cell r="D115">
            <v>0</v>
          </cell>
          <cell r="E115">
            <v>159701.85</v>
          </cell>
          <cell r="F115">
            <v>159702</v>
          </cell>
          <cell r="G115">
            <v>159702</v>
          </cell>
        </row>
        <row r="116">
          <cell r="C116">
            <v>56110000684962</v>
          </cell>
          <cell r="D116">
            <v>0</v>
          </cell>
          <cell r="E116">
            <v>159701.85</v>
          </cell>
          <cell r="F116">
            <v>159702</v>
          </cell>
          <cell r="G116">
            <v>159702</v>
          </cell>
        </row>
        <row r="117">
          <cell r="C117">
            <v>56110000750386</v>
          </cell>
          <cell r="D117">
            <v>0</v>
          </cell>
          <cell r="E117">
            <v>154751.85</v>
          </cell>
          <cell r="F117">
            <v>154752</v>
          </cell>
          <cell r="G117">
            <v>154752</v>
          </cell>
        </row>
        <row r="118">
          <cell r="C118">
            <v>56110000260478</v>
          </cell>
          <cell r="D118">
            <v>0</v>
          </cell>
          <cell r="E118">
            <v>143676.75</v>
          </cell>
          <cell r="F118">
            <v>143677</v>
          </cell>
          <cell r="G118">
            <v>143677</v>
          </cell>
        </row>
        <row r="119">
          <cell r="C119">
            <v>56110000260317</v>
          </cell>
          <cell r="D119">
            <v>0</v>
          </cell>
          <cell r="E119">
            <v>141388.95000000001</v>
          </cell>
          <cell r="F119">
            <v>141389</v>
          </cell>
          <cell r="G119">
            <v>141389</v>
          </cell>
        </row>
        <row r="120">
          <cell r="C120">
            <v>56110000414390</v>
          </cell>
          <cell r="D120">
            <v>0</v>
          </cell>
          <cell r="E120">
            <v>121756.45000000001</v>
          </cell>
          <cell r="F120">
            <v>121756</v>
          </cell>
          <cell r="G120">
            <v>121756</v>
          </cell>
        </row>
        <row r="121">
          <cell r="C121">
            <v>56110000260432</v>
          </cell>
          <cell r="D121">
            <v>0</v>
          </cell>
          <cell r="E121">
            <v>119446.3</v>
          </cell>
          <cell r="F121">
            <v>119446</v>
          </cell>
          <cell r="G121">
            <v>119446</v>
          </cell>
        </row>
        <row r="122">
          <cell r="C122">
            <v>56110000373367</v>
          </cell>
          <cell r="D122">
            <v>0</v>
          </cell>
          <cell r="E122">
            <v>100107.05</v>
          </cell>
          <cell r="F122">
            <v>100107</v>
          </cell>
          <cell r="G122">
            <v>100107</v>
          </cell>
        </row>
        <row r="123">
          <cell r="C123">
            <v>56110000490415</v>
          </cell>
          <cell r="D123">
            <v>0</v>
          </cell>
          <cell r="E123">
            <v>97195.200000000012</v>
          </cell>
          <cell r="F123">
            <v>97195</v>
          </cell>
          <cell r="G123">
            <v>97195</v>
          </cell>
        </row>
        <row r="124">
          <cell r="C124">
            <v>56110000681510</v>
          </cell>
          <cell r="D124">
            <v>0</v>
          </cell>
          <cell r="E124">
            <v>92888.1</v>
          </cell>
          <cell r="F124">
            <v>92888</v>
          </cell>
          <cell r="G124">
            <v>92888</v>
          </cell>
        </row>
        <row r="125">
          <cell r="C125">
            <v>56110001100805</v>
          </cell>
          <cell r="D125">
            <v>0</v>
          </cell>
          <cell r="E125">
            <v>49694.65</v>
          </cell>
          <cell r="F125">
            <v>49695</v>
          </cell>
          <cell r="G125">
            <v>49695</v>
          </cell>
        </row>
        <row r="126">
          <cell r="C126">
            <v>56110000791534</v>
          </cell>
          <cell r="D126">
            <v>0</v>
          </cell>
          <cell r="E126">
            <v>49694.65</v>
          </cell>
          <cell r="F126">
            <v>49695</v>
          </cell>
          <cell r="G126">
            <v>49695</v>
          </cell>
        </row>
        <row r="127">
          <cell r="C127">
            <v>56110000791543</v>
          </cell>
          <cell r="D127">
            <v>0</v>
          </cell>
          <cell r="E127">
            <v>49694.65</v>
          </cell>
          <cell r="F127">
            <v>49695</v>
          </cell>
          <cell r="G127">
            <v>49695</v>
          </cell>
        </row>
        <row r="128">
          <cell r="C128">
            <v>56010000085522</v>
          </cell>
          <cell r="D128">
            <v>0</v>
          </cell>
          <cell r="E128">
            <v>49681.950000000004</v>
          </cell>
          <cell r="F128">
            <v>49682</v>
          </cell>
          <cell r="G128">
            <v>49682</v>
          </cell>
        </row>
      </sheetData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nh gio NCKH"/>
      <sheetName val="bang tinh tru tien"/>
    </sheetNames>
    <sheetDataSet>
      <sheetData sheetId="0"/>
      <sheetData sheetId="1">
        <row r="9">
          <cell r="C9">
            <v>56110000414345</v>
          </cell>
          <cell r="D9">
            <v>510</v>
          </cell>
          <cell r="E9">
            <v>51</v>
          </cell>
          <cell r="F9">
            <v>3825000</v>
          </cell>
        </row>
        <row r="10">
          <cell r="C10">
            <v>56110000359534</v>
          </cell>
          <cell r="D10">
            <v>100</v>
          </cell>
          <cell r="E10">
            <v>10</v>
          </cell>
          <cell r="F10">
            <v>750000</v>
          </cell>
        </row>
        <row r="11">
          <cell r="C11">
            <v>56110000373367</v>
          </cell>
          <cell r="D11">
            <v>25</v>
          </cell>
          <cell r="E11">
            <v>2.5</v>
          </cell>
          <cell r="F11">
            <v>187500</v>
          </cell>
        </row>
        <row r="12">
          <cell r="C12">
            <v>56110000260548</v>
          </cell>
          <cell r="D12">
            <v>660</v>
          </cell>
          <cell r="E12">
            <v>66</v>
          </cell>
          <cell r="F12">
            <v>4950000</v>
          </cell>
        </row>
        <row r="13">
          <cell r="C13">
            <v>56110000259218</v>
          </cell>
          <cell r="D13">
            <v>250</v>
          </cell>
          <cell r="E13">
            <v>25</v>
          </cell>
          <cell r="F13">
            <v>1875000</v>
          </cell>
        </row>
        <row r="14">
          <cell r="C14">
            <v>56110000373358</v>
          </cell>
          <cell r="D14">
            <v>50</v>
          </cell>
          <cell r="E14">
            <v>5</v>
          </cell>
          <cell r="F14">
            <v>375000</v>
          </cell>
        </row>
        <row r="15">
          <cell r="C15">
            <v>56110001133953</v>
          </cell>
          <cell r="D15">
            <v>275</v>
          </cell>
          <cell r="E15">
            <v>27.5</v>
          </cell>
          <cell r="F15">
            <v>2062500</v>
          </cell>
        </row>
        <row r="16">
          <cell r="C16">
            <v>56110000573282</v>
          </cell>
          <cell r="D16">
            <v>180</v>
          </cell>
          <cell r="E16">
            <v>18</v>
          </cell>
          <cell r="F16">
            <v>1350000</v>
          </cell>
        </row>
        <row r="17">
          <cell r="C17">
            <v>56110000259689</v>
          </cell>
          <cell r="D17">
            <v>510</v>
          </cell>
          <cell r="E17">
            <v>51</v>
          </cell>
          <cell r="F17">
            <v>3825000</v>
          </cell>
        </row>
        <row r="18">
          <cell r="C18">
            <v>56110000471207</v>
          </cell>
          <cell r="D18">
            <v>510</v>
          </cell>
          <cell r="E18">
            <v>51</v>
          </cell>
          <cell r="F18">
            <v>3825000</v>
          </cell>
        </row>
        <row r="19">
          <cell r="C19">
            <v>56110000259713</v>
          </cell>
          <cell r="D19">
            <v>300</v>
          </cell>
          <cell r="E19">
            <v>30</v>
          </cell>
          <cell r="F19">
            <v>2250000</v>
          </cell>
        </row>
        <row r="20">
          <cell r="C20">
            <v>56110000259412</v>
          </cell>
          <cell r="D20">
            <v>510</v>
          </cell>
          <cell r="E20">
            <v>51</v>
          </cell>
          <cell r="F20">
            <v>3825000</v>
          </cell>
        </row>
        <row r="21">
          <cell r="C21">
            <v>56110000490433</v>
          </cell>
          <cell r="D21">
            <v>450</v>
          </cell>
          <cell r="E21">
            <v>45</v>
          </cell>
          <cell r="F21">
            <v>3375000</v>
          </cell>
        </row>
        <row r="22">
          <cell r="C22">
            <v>56110000259591</v>
          </cell>
          <cell r="D22">
            <v>150</v>
          </cell>
          <cell r="E22">
            <v>15</v>
          </cell>
          <cell r="F22">
            <v>1125000</v>
          </cell>
        </row>
        <row r="23">
          <cell r="C23">
            <v>56110000259315</v>
          </cell>
          <cell r="D23">
            <v>300</v>
          </cell>
          <cell r="E23">
            <v>30</v>
          </cell>
          <cell r="F23">
            <v>2250000</v>
          </cell>
        </row>
        <row r="24">
          <cell r="C24">
            <v>56110000373330</v>
          </cell>
          <cell r="D24">
            <v>130</v>
          </cell>
          <cell r="E24">
            <v>13</v>
          </cell>
          <cell r="F24">
            <v>975000</v>
          </cell>
        </row>
        <row r="25">
          <cell r="C25">
            <v>56110000573389</v>
          </cell>
          <cell r="D25">
            <v>510</v>
          </cell>
          <cell r="E25">
            <v>51</v>
          </cell>
          <cell r="F25">
            <v>3825000</v>
          </cell>
        </row>
        <row r="26">
          <cell r="C26">
            <v>56110000490415</v>
          </cell>
          <cell r="D26">
            <v>600</v>
          </cell>
          <cell r="E26">
            <v>60</v>
          </cell>
          <cell r="F26">
            <v>4500000</v>
          </cell>
        </row>
        <row r="27">
          <cell r="C27">
            <v>56110000573398</v>
          </cell>
          <cell r="D27">
            <v>480</v>
          </cell>
          <cell r="E27">
            <v>48</v>
          </cell>
          <cell r="F27">
            <v>3600000</v>
          </cell>
        </row>
        <row r="28">
          <cell r="C28">
            <v>56110000839355</v>
          </cell>
          <cell r="D28">
            <v>510</v>
          </cell>
          <cell r="E28">
            <v>51</v>
          </cell>
          <cell r="F28">
            <v>3825000</v>
          </cell>
        </row>
        <row r="29">
          <cell r="C29">
            <v>56110000270617</v>
          </cell>
          <cell r="D29">
            <v>242.5</v>
          </cell>
          <cell r="E29">
            <v>24.25</v>
          </cell>
          <cell r="F29">
            <v>1818750</v>
          </cell>
        </row>
        <row r="30">
          <cell r="C30">
            <v>56110000454721</v>
          </cell>
          <cell r="D30">
            <v>340</v>
          </cell>
          <cell r="E30">
            <v>34</v>
          </cell>
          <cell r="F30">
            <v>2550000</v>
          </cell>
        </row>
        <row r="31">
          <cell r="C31">
            <v>56110000742365</v>
          </cell>
          <cell r="D31">
            <v>510</v>
          </cell>
          <cell r="E31">
            <v>51</v>
          </cell>
          <cell r="F31">
            <v>3825000</v>
          </cell>
        </row>
        <row r="32">
          <cell r="C32">
            <v>56110000259768</v>
          </cell>
          <cell r="D32">
            <v>260</v>
          </cell>
          <cell r="E32">
            <v>26</v>
          </cell>
          <cell r="F32">
            <v>1950000</v>
          </cell>
        </row>
        <row r="33">
          <cell r="C33">
            <v>56110000788730</v>
          </cell>
          <cell r="D33">
            <v>350</v>
          </cell>
          <cell r="E33">
            <v>35</v>
          </cell>
          <cell r="F33">
            <v>2625000</v>
          </cell>
        </row>
        <row r="34">
          <cell r="C34">
            <v>56110000259892</v>
          </cell>
          <cell r="D34">
            <v>480</v>
          </cell>
          <cell r="E34">
            <v>48</v>
          </cell>
          <cell r="F34">
            <v>3600000</v>
          </cell>
        </row>
        <row r="35">
          <cell r="C35">
            <v>56110000259874</v>
          </cell>
          <cell r="D35">
            <v>510</v>
          </cell>
          <cell r="E35">
            <v>51</v>
          </cell>
          <cell r="F35">
            <v>3825000</v>
          </cell>
        </row>
        <row r="36">
          <cell r="C36">
            <v>56110000259944</v>
          </cell>
          <cell r="D36">
            <v>540</v>
          </cell>
          <cell r="E36">
            <v>54</v>
          </cell>
          <cell r="F36">
            <v>4050000</v>
          </cell>
        </row>
        <row r="37">
          <cell r="C37">
            <v>56110000259865</v>
          </cell>
          <cell r="D37">
            <v>22.399999999999977</v>
          </cell>
          <cell r="E37">
            <v>2.2399999999999975</v>
          </cell>
          <cell r="F37">
            <v>167999.99999999983</v>
          </cell>
        </row>
        <row r="38">
          <cell r="C38">
            <v>56110000659544</v>
          </cell>
          <cell r="D38">
            <v>235</v>
          </cell>
          <cell r="E38">
            <v>23.5</v>
          </cell>
          <cell r="F38">
            <v>1762500</v>
          </cell>
        </row>
        <row r="39">
          <cell r="C39">
            <v>56110000489264</v>
          </cell>
          <cell r="D39">
            <v>600</v>
          </cell>
          <cell r="E39">
            <v>60</v>
          </cell>
          <cell r="F39">
            <v>4500000</v>
          </cell>
        </row>
        <row r="40">
          <cell r="C40">
            <v>56110000630275</v>
          </cell>
          <cell r="D40">
            <v>210</v>
          </cell>
          <cell r="E40">
            <v>21</v>
          </cell>
          <cell r="F40">
            <v>1575000</v>
          </cell>
        </row>
        <row r="41">
          <cell r="C41">
            <v>56110000722640</v>
          </cell>
          <cell r="D41">
            <v>510</v>
          </cell>
          <cell r="E41">
            <v>51</v>
          </cell>
          <cell r="F41">
            <v>3825000</v>
          </cell>
        </row>
        <row r="42">
          <cell r="C42">
            <v>56110000259908</v>
          </cell>
          <cell r="D42">
            <v>561</v>
          </cell>
          <cell r="E42">
            <v>56.1</v>
          </cell>
          <cell r="F42">
            <v>4207500</v>
          </cell>
        </row>
        <row r="43">
          <cell r="C43">
            <v>56110000573404</v>
          </cell>
          <cell r="D43">
            <v>245</v>
          </cell>
          <cell r="E43">
            <v>24.5</v>
          </cell>
          <cell r="F43">
            <v>1837500</v>
          </cell>
        </row>
        <row r="44">
          <cell r="C44">
            <v>56110000573334</v>
          </cell>
          <cell r="D44">
            <v>510</v>
          </cell>
          <cell r="E44">
            <v>51</v>
          </cell>
          <cell r="F44">
            <v>3825000</v>
          </cell>
        </row>
        <row r="45">
          <cell r="C45">
            <v>56110000693621</v>
          </cell>
          <cell r="D45">
            <v>600</v>
          </cell>
          <cell r="E45">
            <v>60</v>
          </cell>
          <cell r="F45">
            <v>4500000</v>
          </cell>
        </row>
        <row r="46">
          <cell r="C46">
            <v>56110000260751</v>
          </cell>
          <cell r="D46">
            <v>198</v>
          </cell>
          <cell r="E46">
            <v>19.8</v>
          </cell>
          <cell r="F46">
            <v>1485000</v>
          </cell>
        </row>
        <row r="47">
          <cell r="C47">
            <v>56110000788688</v>
          </cell>
          <cell r="D47">
            <v>250</v>
          </cell>
          <cell r="E47">
            <v>25</v>
          </cell>
          <cell r="F47">
            <v>1875000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Base"/>
      <sheetName val="vniBase"/>
      <sheetName val="abcBase"/>
      <sheetName val="Ufunctions"/>
    </sheetNames>
    <definedNames>
      <definedName name="vnd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3"/>
  <sheetViews>
    <sheetView workbookViewId="0">
      <selection sqref="A1:XFD1048576"/>
    </sheetView>
  </sheetViews>
  <sheetFormatPr defaultRowHeight="15" x14ac:dyDescent="0.25"/>
  <cols>
    <col min="1" max="1" width="11.42578125" customWidth="1"/>
    <col min="2" max="2" width="25.140625" bestFit="1" customWidth="1"/>
    <col min="3" max="3" width="16.85546875" style="34" customWidth="1"/>
    <col min="4" max="4" width="14.85546875" hidden="1" customWidth="1"/>
    <col min="5" max="5" width="16.42578125" hidden="1" customWidth="1"/>
    <col min="6" max="6" width="11.85546875" hidden="1" customWidth="1"/>
    <col min="7" max="7" width="12.42578125" hidden="1" customWidth="1"/>
    <col min="8" max="8" width="14.5703125" hidden="1" customWidth="1"/>
    <col min="9" max="9" width="19.5703125" hidden="1" customWidth="1"/>
    <col min="10" max="10" width="0.140625" customWidth="1"/>
    <col min="11" max="11" width="18" customWidth="1"/>
    <col min="12" max="13" width="18" style="35" customWidth="1"/>
    <col min="14" max="14" width="14.42578125" customWidth="1"/>
    <col min="15" max="15" width="18" hidden="1" customWidth="1"/>
    <col min="16" max="16" width="18.28515625" customWidth="1"/>
    <col min="17" max="17" width="10.140625" hidden="1" customWidth="1"/>
    <col min="257" max="257" width="11.42578125" customWidth="1"/>
    <col min="258" max="258" width="25.140625" bestFit="1" customWidth="1"/>
    <col min="259" max="259" width="16.85546875" customWidth="1"/>
    <col min="260" max="265" width="0" hidden="1" customWidth="1"/>
    <col min="266" max="266" width="0.140625" customWidth="1"/>
    <col min="267" max="269" width="18" customWidth="1"/>
    <col min="270" max="270" width="14.42578125" customWidth="1"/>
    <col min="271" max="271" width="0" hidden="1" customWidth="1"/>
    <col min="272" max="272" width="18.28515625" customWidth="1"/>
    <col min="273" max="273" width="0" hidden="1" customWidth="1"/>
    <col min="513" max="513" width="11.42578125" customWidth="1"/>
    <col min="514" max="514" width="25.140625" bestFit="1" customWidth="1"/>
    <col min="515" max="515" width="16.85546875" customWidth="1"/>
    <col min="516" max="521" width="0" hidden="1" customWidth="1"/>
    <col min="522" max="522" width="0.140625" customWidth="1"/>
    <col min="523" max="525" width="18" customWidth="1"/>
    <col min="526" max="526" width="14.42578125" customWidth="1"/>
    <col min="527" max="527" width="0" hidden="1" customWidth="1"/>
    <col min="528" max="528" width="18.28515625" customWidth="1"/>
    <col min="529" max="529" width="0" hidden="1" customWidth="1"/>
    <col min="769" max="769" width="11.42578125" customWidth="1"/>
    <col min="770" max="770" width="25.140625" bestFit="1" customWidth="1"/>
    <col min="771" max="771" width="16.85546875" customWidth="1"/>
    <col min="772" max="777" width="0" hidden="1" customWidth="1"/>
    <col min="778" max="778" width="0.140625" customWidth="1"/>
    <col min="779" max="781" width="18" customWidth="1"/>
    <col min="782" max="782" width="14.42578125" customWidth="1"/>
    <col min="783" max="783" width="0" hidden="1" customWidth="1"/>
    <col min="784" max="784" width="18.28515625" customWidth="1"/>
    <col min="785" max="785" width="0" hidden="1" customWidth="1"/>
    <col min="1025" max="1025" width="11.42578125" customWidth="1"/>
    <col min="1026" max="1026" width="25.140625" bestFit="1" customWidth="1"/>
    <col min="1027" max="1027" width="16.85546875" customWidth="1"/>
    <col min="1028" max="1033" width="0" hidden="1" customWidth="1"/>
    <col min="1034" max="1034" width="0.140625" customWidth="1"/>
    <col min="1035" max="1037" width="18" customWidth="1"/>
    <col min="1038" max="1038" width="14.42578125" customWidth="1"/>
    <col min="1039" max="1039" width="0" hidden="1" customWidth="1"/>
    <col min="1040" max="1040" width="18.28515625" customWidth="1"/>
    <col min="1041" max="1041" width="0" hidden="1" customWidth="1"/>
    <col min="1281" max="1281" width="11.42578125" customWidth="1"/>
    <col min="1282" max="1282" width="25.140625" bestFit="1" customWidth="1"/>
    <col min="1283" max="1283" width="16.85546875" customWidth="1"/>
    <col min="1284" max="1289" width="0" hidden="1" customWidth="1"/>
    <col min="1290" max="1290" width="0.140625" customWidth="1"/>
    <col min="1291" max="1293" width="18" customWidth="1"/>
    <col min="1294" max="1294" width="14.42578125" customWidth="1"/>
    <col min="1295" max="1295" width="0" hidden="1" customWidth="1"/>
    <col min="1296" max="1296" width="18.28515625" customWidth="1"/>
    <col min="1297" max="1297" width="0" hidden="1" customWidth="1"/>
    <col min="1537" max="1537" width="11.42578125" customWidth="1"/>
    <col min="1538" max="1538" width="25.140625" bestFit="1" customWidth="1"/>
    <col min="1539" max="1539" width="16.85546875" customWidth="1"/>
    <col min="1540" max="1545" width="0" hidden="1" customWidth="1"/>
    <col min="1546" max="1546" width="0.140625" customWidth="1"/>
    <col min="1547" max="1549" width="18" customWidth="1"/>
    <col min="1550" max="1550" width="14.42578125" customWidth="1"/>
    <col min="1551" max="1551" width="0" hidden="1" customWidth="1"/>
    <col min="1552" max="1552" width="18.28515625" customWidth="1"/>
    <col min="1553" max="1553" width="0" hidden="1" customWidth="1"/>
    <col min="1793" max="1793" width="11.42578125" customWidth="1"/>
    <col min="1794" max="1794" width="25.140625" bestFit="1" customWidth="1"/>
    <col min="1795" max="1795" width="16.85546875" customWidth="1"/>
    <col min="1796" max="1801" width="0" hidden="1" customWidth="1"/>
    <col min="1802" max="1802" width="0.140625" customWidth="1"/>
    <col min="1803" max="1805" width="18" customWidth="1"/>
    <col min="1806" max="1806" width="14.42578125" customWidth="1"/>
    <col min="1807" max="1807" width="0" hidden="1" customWidth="1"/>
    <col min="1808" max="1808" width="18.28515625" customWidth="1"/>
    <col min="1809" max="1809" width="0" hidden="1" customWidth="1"/>
    <col min="2049" max="2049" width="11.42578125" customWidth="1"/>
    <col min="2050" max="2050" width="25.140625" bestFit="1" customWidth="1"/>
    <col min="2051" max="2051" width="16.85546875" customWidth="1"/>
    <col min="2052" max="2057" width="0" hidden="1" customWidth="1"/>
    <col min="2058" max="2058" width="0.140625" customWidth="1"/>
    <col min="2059" max="2061" width="18" customWidth="1"/>
    <col min="2062" max="2062" width="14.42578125" customWidth="1"/>
    <col min="2063" max="2063" width="0" hidden="1" customWidth="1"/>
    <col min="2064" max="2064" width="18.28515625" customWidth="1"/>
    <col min="2065" max="2065" width="0" hidden="1" customWidth="1"/>
    <col min="2305" max="2305" width="11.42578125" customWidth="1"/>
    <col min="2306" max="2306" width="25.140625" bestFit="1" customWidth="1"/>
    <col min="2307" max="2307" width="16.85546875" customWidth="1"/>
    <col min="2308" max="2313" width="0" hidden="1" customWidth="1"/>
    <col min="2314" max="2314" width="0.140625" customWidth="1"/>
    <col min="2315" max="2317" width="18" customWidth="1"/>
    <col min="2318" max="2318" width="14.42578125" customWidth="1"/>
    <col min="2319" max="2319" width="0" hidden="1" customWidth="1"/>
    <col min="2320" max="2320" width="18.28515625" customWidth="1"/>
    <col min="2321" max="2321" width="0" hidden="1" customWidth="1"/>
    <col min="2561" max="2561" width="11.42578125" customWidth="1"/>
    <col min="2562" max="2562" width="25.140625" bestFit="1" customWidth="1"/>
    <col min="2563" max="2563" width="16.85546875" customWidth="1"/>
    <col min="2564" max="2569" width="0" hidden="1" customWidth="1"/>
    <col min="2570" max="2570" width="0.140625" customWidth="1"/>
    <col min="2571" max="2573" width="18" customWidth="1"/>
    <col min="2574" max="2574" width="14.42578125" customWidth="1"/>
    <col min="2575" max="2575" width="0" hidden="1" customWidth="1"/>
    <col min="2576" max="2576" width="18.28515625" customWidth="1"/>
    <col min="2577" max="2577" width="0" hidden="1" customWidth="1"/>
    <col min="2817" max="2817" width="11.42578125" customWidth="1"/>
    <col min="2818" max="2818" width="25.140625" bestFit="1" customWidth="1"/>
    <col min="2819" max="2819" width="16.85546875" customWidth="1"/>
    <col min="2820" max="2825" width="0" hidden="1" customWidth="1"/>
    <col min="2826" max="2826" width="0.140625" customWidth="1"/>
    <col min="2827" max="2829" width="18" customWidth="1"/>
    <col min="2830" max="2830" width="14.42578125" customWidth="1"/>
    <col min="2831" max="2831" width="0" hidden="1" customWidth="1"/>
    <col min="2832" max="2832" width="18.28515625" customWidth="1"/>
    <col min="2833" max="2833" width="0" hidden="1" customWidth="1"/>
    <col min="3073" max="3073" width="11.42578125" customWidth="1"/>
    <col min="3074" max="3074" width="25.140625" bestFit="1" customWidth="1"/>
    <col min="3075" max="3075" width="16.85546875" customWidth="1"/>
    <col min="3076" max="3081" width="0" hidden="1" customWidth="1"/>
    <col min="3082" max="3082" width="0.140625" customWidth="1"/>
    <col min="3083" max="3085" width="18" customWidth="1"/>
    <col min="3086" max="3086" width="14.42578125" customWidth="1"/>
    <col min="3087" max="3087" width="0" hidden="1" customWidth="1"/>
    <col min="3088" max="3088" width="18.28515625" customWidth="1"/>
    <col min="3089" max="3089" width="0" hidden="1" customWidth="1"/>
    <col min="3329" max="3329" width="11.42578125" customWidth="1"/>
    <col min="3330" max="3330" width="25.140625" bestFit="1" customWidth="1"/>
    <col min="3331" max="3331" width="16.85546875" customWidth="1"/>
    <col min="3332" max="3337" width="0" hidden="1" customWidth="1"/>
    <col min="3338" max="3338" width="0.140625" customWidth="1"/>
    <col min="3339" max="3341" width="18" customWidth="1"/>
    <col min="3342" max="3342" width="14.42578125" customWidth="1"/>
    <col min="3343" max="3343" width="0" hidden="1" customWidth="1"/>
    <col min="3344" max="3344" width="18.28515625" customWidth="1"/>
    <col min="3345" max="3345" width="0" hidden="1" customWidth="1"/>
    <col min="3585" max="3585" width="11.42578125" customWidth="1"/>
    <col min="3586" max="3586" width="25.140625" bestFit="1" customWidth="1"/>
    <col min="3587" max="3587" width="16.85546875" customWidth="1"/>
    <col min="3588" max="3593" width="0" hidden="1" customWidth="1"/>
    <col min="3594" max="3594" width="0.140625" customWidth="1"/>
    <col min="3595" max="3597" width="18" customWidth="1"/>
    <col min="3598" max="3598" width="14.42578125" customWidth="1"/>
    <col min="3599" max="3599" width="0" hidden="1" customWidth="1"/>
    <col min="3600" max="3600" width="18.28515625" customWidth="1"/>
    <col min="3601" max="3601" width="0" hidden="1" customWidth="1"/>
    <col min="3841" max="3841" width="11.42578125" customWidth="1"/>
    <col min="3842" max="3842" width="25.140625" bestFit="1" customWidth="1"/>
    <col min="3843" max="3843" width="16.85546875" customWidth="1"/>
    <col min="3844" max="3849" width="0" hidden="1" customWidth="1"/>
    <col min="3850" max="3850" width="0.140625" customWidth="1"/>
    <col min="3851" max="3853" width="18" customWidth="1"/>
    <col min="3854" max="3854" width="14.42578125" customWidth="1"/>
    <col min="3855" max="3855" width="0" hidden="1" customWidth="1"/>
    <col min="3856" max="3856" width="18.28515625" customWidth="1"/>
    <col min="3857" max="3857" width="0" hidden="1" customWidth="1"/>
    <col min="4097" max="4097" width="11.42578125" customWidth="1"/>
    <col min="4098" max="4098" width="25.140625" bestFit="1" customWidth="1"/>
    <col min="4099" max="4099" width="16.85546875" customWidth="1"/>
    <col min="4100" max="4105" width="0" hidden="1" customWidth="1"/>
    <col min="4106" max="4106" width="0.140625" customWidth="1"/>
    <col min="4107" max="4109" width="18" customWidth="1"/>
    <col min="4110" max="4110" width="14.42578125" customWidth="1"/>
    <col min="4111" max="4111" width="0" hidden="1" customWidth="1"/>
    <col min="4112" max="4112" width="18.28515625" customWidth="1"/>
    <col min="4113" max="4113" width="0" hidden="1" customWidth="1"/>
    <col min="4353" max="4353" width="11.42578125" customWidth="1"/>
    <col min="4354" max="4354" width="25.140625" bestFit="1" customWidth="1"/>
    <col min="4355" max="4355" width="16.85546875" customWidth="1"/>
    <col min="4356" max="4361" width="0" hidden="1" customWidth="1"/>
    <col min="4362" max="4362" width="0.140625" customWidth="1"/>
    <col min="4363" max="4365" width="18" customWidth="1"/>
    <col min="4366" max="4366" width="14.42578125" customWidth="1"/>
    <col min="4367" max="4367" width="0" hidden="1" customWidth="1"/>
    <col min="4368" max="4368" width="18.28515625" customWidth="1"/>
    <col min="4369" max="4369" width="0" hidden="1" customWidth="1"/>
    <col min="4609" max="4609" width="11.42578125" customWidth="1"/>
    <col min="4610" max="4610" width="25.140625" bestFit="1" customWidth="1"/>
    <col min="4611" max="4611" width="16.85546875" customWidth="1"/>
    <col min="4612" max="4617" width="0" hidden="1" customWidth="1"/>
    <col min="4618" max="4618" width="0.140625" customWidth="1"/>
    <col min="4619" max="4621" width="18" customWidth="1"/>
    <col min="4622" max="4622" width="14.42578125" customWidth="1"/>
    <col min="4623" max="4623" width="0" hidden="1" customWidth="1"/>
    <col min="4624" max="4624" width="18.28515625" customWidth="1"/>
    <col min="4625" max="4625" width="0" hidden="1" customWidth="1"/>
    <col min="4865" max="4865" width="11.42578125" customWidth="1"/>
    <col min="4866" max="4866" width="25.140625" bestFit="1" customWidth="1"/>
    <col min="4867" max="4867" width="16.85546875" customWidth="1"/>
    <col min="4868" max="4873" width="0" hidden="1" customWidth="1"/>
    <col min="4874" max="4874" width="0.140625" customWidth="1"/>
    <col min="4875" max="4877" width="18" customWidth="1"/>
    <col min="4878" max="4878" width="14.42578125" customWidth="1"/>
    <col min="4879" max="4879" width="0" hidden="1" customWidth="1"/>
    <col min="4880" max="4880" width="18.28515625" customWidth="1"/>
    <col min="4881" max="4881" width="0" hidden="1" customWidth="1"/>
    <col min="5121" max="5121" width="11.42578125" customWidth="1"/>
    <col min="5122" max="5122" width="25.140625" bestFit="1" customWidth="1"/>
    <col min="5123" max="5123" width="16.85546875" customWidth="1"/>
    <col min="5124" max="5129" width="0" hidden="1" customWidth="1"/>
    <col min="5130" max="5130" width="0.140625" customWidth="1"/>
    <col min="5131" max="5133" width="18" customWidth="1"/>
    <col min="5134" max="5134" width="14.42578125" customWidth="1"/>
    <col min="5135" max="5135" width="0" hidden="1" customWidth="1"/>
    <col min="5136" max="5136" width="18.28515625" customWidth="1"/>
    <col min="5137" max="5137" width="0" hidden="1" customWidth="1"/>
    <col min="5377" max="5377" width="11.42578125" customWidth="1"/>
    <col min="5378" max="5378" width="25.140625" bestFit="1" customWidth="1"/>
    <col min="5379" max="5379" width="16.85546875" customWidth="1"/>
    <col min="5380" max="5385" width="0" hidden="1" customWidth="1"/>
    <col min="5386" max="5386" width="0.140625" customWidth="1"/>
    <col min="5387" max="5389" width="18" customWidth="1"/>
    <col min="5390" max="5390" width="14.42578125" customWidth="1"/>
    <col min="5391" max="5391" width="0" hidden="1" customWidth="1"/>
    <col min="5392" max="5392" width="18.28515625" customWidth="1"/>
    <col min="5393" max="5393" width="0" hidden="1" customWidth="1"/>
    <col min="5633" max="5633" width="11.42578125" customWidth="1"/>
    <col min="5634" max="5634" width="25.140625" bestFit="1" customWidth="1"/>
    <col min="5635" max="5635" width="16.85546875" customWidth="1"/>
    <col min="5636" max="5641" width="0" hidden="1" customWidth="1"/>
    <col min="5642" max="5642" width="0.140625" customWidth="1"/>
    <col min="5643" max="5645" width="18" customWidth="1"/>
    <col min="5646" max="5646" width="14.42578125" customWidth="1"/>
    <col min="5647" max="5647" width="0" hidden="1" customWidth="1"/>
    <col min="5648" max="5648" width="18.28515625" customWidth="1"/>
    <col min="5649" max="5649" width="0" hidden="1" customWidth="1"/>
    <col min="5889" max="5889" width="11.42578125" customWidth="1"/>
    <col min="5890" max="5890" width="25.140625" bestFit="1" customWidth="1"/>
    <col min="5891" max="5891" width="16.85546875" customWidth="1"/>
    <col min="5892" max="5897" width="0" hidden="1" customWidth="1"/>
    <col min="5898" max="5898" width="0.140625" customWidth="1"/>
    <col min="5899" max="5901" width="18" customWidth="1"/>
    <col min="5902" max="5902" width="14.42578125" customWidth="1"/>
    <col min="5903" max="5903" width="0" hidden="1" customWidth="1"/>
    <col min="5904" max="5904" width="18.28515625" customWidth="1"/>
    <col min="5905" max="5905" width="0" hidden="1" customWidth="1"/>
    <col min="6145" max="6145" width="11.42578125" customWidth="1"/>
    <col min="6146" max="6146" width="25.140625" bestFit="1" customWidth="1"/>
    <col min="6147" max="6147" width="16.85546875" customWidth="1"/>
    <col min="6148" max="6153" width="0" hidden="1" customWidth="1"/>
    <col min="6154" max="6154" width="0.140625" customWidth="1"/>
    <col min="6155" max="6157" width="18" customWidth="1"/>
    <col min="6158" max="6158" width="14.42578125" customWidth="1"/>
    <col min="6159" max="6159" width="0" hidden="1" customWidth="1"/>
    <col min="6160" max="6160" width="18.28515625" customWidth="1"/>
    <col min="6161" max="6161" width="0" hidden="1" customWidth="1"/>
    <col min="6401" max="6401" width="11.42578125" customWidth="1"/>
    <col min="6402" max="6402" width="25.140625" bestFit="1" customWidth="1"/>
    <col min="6403" max="6403" width="16.85546875" customWidth="1"/>
    <col min="6404" max="6409" width="0" hidden="1" customWidth="1"/>
    <col min="6410" max="6410" width="0.140625" customWidth="1"/>
    <col min="6411" max="6413" width="18" customWidth="1"/>
    <col min="6414" max="6414" width="14.42578125" customWidth="1"/>
    <col min="6415" max="6415" width="0" hidden="1" customWidth="1"/>
    <col min="6416" max="6416" width="18.28515625" customWidth="1"/>
    <col min="6417" max="6417" width="0" hidden="1" customWidth="1"/>
    <col min="6657" max="6657" width="11.42578125" customWidth="1"/>
    <col min="6658" max="6658" width="25.140625" bestFit="1" customWidth="1"/>
    <col min="6659" max="6659" width="16.85546875" customWidth="1"/>
    <col min="6660" max="6665" width="0" hidden="1" customWidth="1"/>
    <col min="6666" max="6666" width="0.140625" customWidth="1"/>
    <col min="6667" max="6669" width="18" customWidth="1"/>
    <col min="6670" max="6670" width="14.42578125" customWidth="1"/>
    <col min="6671" max="6671" width="0" hidden="1" customWidth="1"/>
    <col min="6672" max="6672" width="18.28515625" customWidth="1"/>
    <col min="6673" max="6673" width="0" hidden="1" customWidth="1"/>
    <col min="6913" max="6913" width="11.42578125" customWidth="1"/>
    <col min="6914" max="6914" width="25.140625" bestFit="1" customWidth="1"/>
    <col min="6915" max="6915" width="16.85546875" customWidth="1"/>
    <col min="6916" max="6921" width="0" hidden="1" customWidth="1"/>
    <col min="6922" max="6922" width="0.140625" customWidth="1"/>
    <col min="6923" max="6925" width="18" customWidth="1"/>
    <col min="6926" max="6926" width="14.42578125" customWidth="1"/>
    <col min="6927" max="6927" width="0" hidden="1" customWidth="1"/>
    <col min="6928" max="6928" width="18.28515625" customWidth="1"/>
    <col min="6929" max="6929" width="0" hidden="1" customWidth="1"/>
    <col min="7169" max="7169" width="11.42578125" customWidth="1"/>
    <col min="7170" max="7170" width="25.140625" bestFit="1" customWidth="1"/>
    <col min="7171" max="7171" width="16.85546875" customWidth="1"/>
    <col min="7172" max="7177" width="0" hidden="1" customWidth="1"/>
    <col min="7178" max="7178" width="0.140625" customWidth="1"/>
    <col min="7179" max="7181" width="18" customWidth="1"/>
    <col min="7182" max="7182" width="14.42578125" customWidth="1"/>
    <col min="7183" max="7183" width="0" hidden="1" customWidth="1"/>
    <col min="7184" max="7184" width="18.28515625" customWidth="1"/>
    <col min="7185" max="7185" width="0" hidden="1" customWidth="1"/>
    <col min="7425" max="7425" width="11.42578125" customWidth="1"/>
    <col min="7426" max="7426" width="25.140625" bestFit="1" customWidth="1"/>
    <col min="7427" max="7427" width="16.85546875" customWidth="1"/>
    <col min="7428" max="7433" width="0" hidden="1" customWidth="1"/>
    <col min="7434" max="7434" width="0.140625" customWidth="1"/>
    <col min="7435" max="7437" width="18" customWidth="1"/>
    <col min="7438" max="7438" width="14.42578125" customWidth="1"/>
    <col min="7439" max="7439" width="0" hidden="1" customWidth="1"/>
    <col min="7440" max="7440" width="18.28515625" customWidth="1"/>
    <col min="7441" max="7441" width="0" hidden="1" customWidth="1"/>
    <col min="7681" max="7681" width="11.42578125" customWidth="1"/>
    <col min="7682" max="7682" width="25.140625" bestFit="1" customWidth="1"/>
    <col min="7683" max="7683" width="16.85546875" customWidth="1"/>
    <col min="7684" max="7689" width="0" hidden="1" customWidth="1"/>
    <col min="7690" max="7690" width="0.140625" customWidth="1"/>
    <col min="7691" max="7693" width="18" customWidth="1"/>
    <col min="7694" max="7694" width="14.42578125" customWidth="1"/>
    <col min="7695" max="7695" width="0" hidden="1" customWidth="1"/>
    <col min="7696" max="7696" width="18.28515625" customWidth="1"/>
    <col min="7697" max="7697" width="0" hidden="1" customWidth="1"/>
    <col min="7937" max="7937" width="11.42578125" customWidth="1"/>
    <col min="7938" max="7938" width="25.140625" bestFit="1" customWidth="1"/>
    <col min="7939" max="7939" width="16.85546875" customWidth="1"/>
    <col min="7940" max="7945" width="0" hidden="1" customWidth="1"/>
    <col min="7946" max="7946" width="0.140625" customWidth="1"/>
    <col min="7947" max="7949" width="18" customWidth="1"/>
    <col min="7950" max="7950" width="14.42578125" customWidth="1"/>
    <col min="7951" max="7951" width="0" hidden="1" customWidth="1"/>
    <col min="7952" max="7952" width="18.28515625" customWidth="1"/>
    <col min="7953" max="7953" width="0" hidden="1" customWidth="1"/>
    <col min="8193" max="8193" width="11.42578125" customWidth="1"/>
    <col min="8194" max="8194" width="25.140625" bestFit="1" customWidth="1"/>
    <col min="8195" max="8195" width="16.85546875" customWidth="1"/>
    <col min="8196" max="8201" width="0" hidden="1" customWidth="1"/>
    <col min="8202" max="8202" width="0.140625" customWidth="1"/>
    <col min="8203" max="8205" width="18" customWidth="1"/>
    <col min="8206" max="8206" width="14.42578125" customWidth="1"/>
    <col min="8207" max="8207" width="0" hidden="1" customWidth="1"/>
    <col min="8208" max="8208" width="18.28515625" customWidth="1"/>
    <col min="8209" max="8209" width="0" hidden="1" customWidth="1"/>
    <col min="8449" max="8449" width="11.42578125" customWidth="1"/>
    <col min="8450" max="8450" width="25.140625" bestFit="1" customWidth="1"/>
    <col min="8451" max="8451" width="16.85546875" customWidth="1"/>
    <col min="8452" max="8457" width="0" hidden="1" customWidth="1"/>
    <col min="8458" max="8458" width="0.140625" customWidth="1"/>
    <col min="8459" max="8461" width="18" customWidth="1"/>
    <col min="8462" max="8462" width="14.42578125" customWidth="1"/>
    <col min="8463" max="8463" width="0" hidden="1" customWidth="1"/>
    <col min="8464" max="8464" width="18.28515625" customWidth="1"/>
    <col min="8465" max="8465" width="0" hidden="1" customWidth="1"/>
    <col min="8705" max="8705" width="11.42578125" customWidth="1"/>
    <col min="8706" max="8706" width="25.140625" bestFit="1" customWidth="1"/>
    <col min="8707" max="8707" width="16.85546875" customWidth="1"/>
    <col min="8708" max="8713" width="0" hidden="1" customWidth="1"/>
    <col min="8714" max="8714" width="0.140625" customWidth="1"/>
    <col min="8715" max="8717" width="18" customWidth="1"/>
    <col min="8718" max="8718" width="14.42578125" customWidth="1"/>
    <col min="8719" max="8719" width="0" hidden="1" customWidth="1"/>
    <col min="8720" max="8720" width="18.28515625" customWidth="1"/>
    <col min="8721" max="8721" width="0" hidden="1" customWidth="1"/>
    <col min="8961" max="8961" width="11.42578125" customWidth="1"/>
    <col min="8962" max="8962" width="25.140625" bestFit="1" customWidth="1"/>
    <col min="8963" max="8963" width="16.85546875" customWidth="1"/>
    <col min="8964" max="8969" width="0" hidden="1" customWidth="1"/>
    <col min="8970" max="8970" width="0.140625" customWidth="1"/>
    <col min="8971" max="8973" width="18" customWidth="1"/>
    <col min="8974" max="8974" width="14.42578125" customWidth="1"/>
    <col min="8975" max="8975" width="0" hidden="1" customWidth="1"/>
    <col min="8976" max="8976" width="18.28515625" customWidth="1"/>
    <col min="8977" max="8977" width="0" hidden="1" customWidth="1"/>
    <col min="9217" max="9217" width="11.42578125" customWidth="1"/>
    <col min="9218" max="9218" width="25.140625" bestFit="1" customWidth="1"/>
    <col min="9219" max="9219" width="16.85546875" customWidth="1"/>
    <col min="9220" max="9225" width="0" hidden="1" customWidth="1"/>
    <col min="9226" max="9226" width="0.140625" customWidth="1"/>
    <col min="9227" max="9229" width="18" customWidth="1"/>
    <col min="9230" max="9230" width="14.42578125" customWidth="1"/>
    <col min="9231" max="9231" width="0" hidden="1" customWidth="1"/>
    <col min="9232" max="9232" width="18.28515625" customWidth="1"/>
    <col min="9233" max="9233" width="0" hidden="1" customWidth="1"/>
    <col min="9473" max="9473" width="11.42578125" customWidth="1"/>
    <col min="9474" max="9474" width="25.140625" bestFit="1" customWidth="1"/>
    <col min="9475" max="9475" width="16.85546875" customWidth="1"/>
    <col min="9476" max="9481" width="0" hidden="1" customWidth="1"/>
    <col min="9482" max="9482" width="0.140625" customWidth="1"/>
    <col min="9483" max="9485" width="18" customWidth="1"/>
    <col min="9486" max="9486" width="14.42578125" customWidth="1"/>
    <col min="9487" max="9487" width="0" hidden="1" customWidth="1"/>
    <col min="9488" max="9488" width="18.28515625" customWidth="1"/>
    <col min="9489" max="9489" width="0" hidden="1" customWidth="1"/>
    <col min="9729" max="9729" width="11.42578125" customWidth="1"/>
    <col min="9730" max="9730" width="25.140625" bestFit="1" customWidth="1"/>
    <col min="9731" max="9731" width="16.85546875" customWidth="1"/>
    <col min="9732" max="9737" width="0" hidden="1" customWidth="1"/>
    <col min="9738" max="9738" width="0.140625" customWidth="1"/>
    <col min="9739" max="9741" width="18" customWidth="1"/>
    <col min="9742" max="9742" width="14.42578125" customWidth="1"/>
    <col min="9743" max="9743" width="0" hidden="1" customWidth="1"/>
    <col min="9744" max="9744" width="18.28515625" customWidth="1"/>
    <col min="9745" max="9745" width="0" hidden="1" customWidth="1"/>
    <col min="9985" max="9985" width="11.42578125" customWidth="1"/>
    <col min="9986" max="9986" width="25.140625" bestFit="1" customWidth="1"/>
    <col min="9987" max="9987" width="16.85546875" customWidth="1"/>
    <col min="9988" max="9993" width="0" hidden="1" customWidth="1"/>
    <col min="9994" max="9994" width="0.140625" customWidth="1"/>
    <col min="9995" max="9997" width="18" customWidth="1"/>
    <col min="9998" max="9998" width="14.42578125" customWidth="1"/>
    <col min="9999" max="9999" width="0" hidden="1" customWidth="1"/>
    <col min="10000" max="10000" width="18.28515625" customWidth="1"/>
    <col min="10001" max="10001" width="0" hidden="1" customWidth="1"/>
    <col min="10241" max="10241" width="11.42578125" customWidth="1"/>
    <col min="10242" max="10242" width="25.140625" bestFit="1" customWidth="1"/>
    <col min="10243" max="10243" width="16.85546875" customWidth="1"/>
    <col min="10244" max="10249" width="0" hidden="1" customWidth="1"/>
    <col min="10250" max="10250" width="0.140625" customWidth="1"/>
    <col min="10251" max="10253" width="18" customWidth="1"/>
    <col min="10254" max="10254" width="14.42578125" customWidth="1"/>
    <col min="10255" max="10255" width="0" hidden="1" customWidth="1"/>
    <col min="10256" max="10256" width="18.28515625" customWidth="1"/>
    <col min="10257" max="10257" width="0" hidden="1" customWidth="1"/>
    <col min="10497" max="10497" width="11.42578125" customWidth="1"/>
    <col min="10498" max="10498" width="25.140625" bestFit="1" customWidth="1"/>
    <col min="10499" max="10499" width="16.85546875" customWidth="1"/>
    <col min="10500" max="10505" width="0" hidden="1" customWidth="1"/>
    <col min="10506" max="10506" width="0.140625" customWidth="1"/>
    <col min="10507" max="10509" width="18" customWidth="1"/>
    <col min="10510" max="10510" width="14.42578125" customWidth="1"/>
    <col min="10511" max="10511" width="0" hidden="1" customWidth="1"/>
    <col min="10512" max="10512" width="18.28515625" customWidth="1"/>
    <col min="10513" max="10513" width="0" hidden="1" customWidth="1"/>
    <col min="10753" max="10753" width="11.42578125" customWidth="1"/>
    <col min="10754" max="10754" width="25.140625" bestFit="1" customWidth="1"/>
    <col min="10755" max="10755" width="16.85546875" customWidth="1"/>
    <col min="10756" max="10761" width="0" hidden="1" customWidth="1"/>
    <col min="10762" max="10762" width="0.140625" customWidth="1"/>
    <col min="10763" max="10765" width="18" customWidth="1"/>
    <col min="10766" max="10766" width="14.42578125" customWidth="1"/>
    <col min="10767" max="10767" width="0" hidden="1" customWidth="1"/>
    <col min="10768" max="10768" width="18.28515625" customWidth="1"/>
    <col min="10769" max="10769" width="0" hidden="1" customWidth="1"/>
    <col min="11009" max="11009" width="11.42578125" customWidth="1"/>
    <col min="11010" max="11010" width="25.140625" bestFit="1" customWidth="1"/>
    <col min="11011" max="11011" width="16.85546875" customWidth="1"/>
    <col min="11012" max="11017" width="0" hidden="1" customWidth="1"/>
    <col min="11018" max="11018" width="0.140625" customWidth="1"/>
    <col min="11019" max="11021" width="18" customWidth="1"/>
    <col min="11022" max="11022" width="14.42578125" customWidth="1"/>
    <col min="11023" max="11023" width="0" hidden="1" customWidth="1"/>
    <col min="11024" max="11024" width="18.28515625" customWidth="1"/>
    <col min="11025" max="11025" width="0" hidden="1" customWidth="1"/>
    <col min="11265" max="11265" width="11.42578125" customWidth="1"/>
    <col min="11266" max="11266" width="25.140625" bestFit="1" customWidth="1"/>
    <col min="11267" max="11267" width="16.85546875" customWidth="1"/>
    <col min="11268" max="11273" width="0" hidden="1" customWidth="1"/>
    <col min="11274" max="11274" width="0.140625" customWidth="1"/>
    <col min="11275" max="11277" width="18" customWidth="1"/>
    <col min="11278" max="11278" width="14.42578125" customWidth="1"/>
    <col min="11279" max="11279" width="0" hidden="1" customWidth="1"/>
    <col min="11280" max="11280" width="18.28515625" customWidth="1"/>
    <col min="11281" max="11281" width="0" hidden="1" customWidth="1"/>
    <col min="11521" max="11521" width="11.42578125" customWidth="1"/>
    <col min="11522" max="11522" width="25.140625" bestFit="1" customWidth="1"/>
    <col min="11523" max="11523" width="16.85546875" customWidth="1"/>
    <col min="11524" max="11529" width="0" hidden="1" customWidth="1"/>
    <col min="11530" max="11530" width="0.140625" customWidth="1"/>
    <col min="11531" max="11533" width="18" customWidth="1"/>
    <col min="11534" max="11534" width="14.42578125" customWidth="1"/>
    <col min="11535" max="11535" width="0" hidden="1" customWidth="1"/>
    <col min="11536" max="11536" width="18.28515625" customWidth="1"/>
    <col min="11537" max="11537" width="0" hidden="1" customWidth="1"/>
    <col min="11777" max="11777" width="11.42578125" customWidth="1"/>
    <col min="11778" max="11778" width="25.140625" bestFit="1" customWidth="1"/>
    <col min="11779" max="11779" width="16.85546875" customWidth="1"/>
    <col min="11780" max="11785" width="0" hidden="1" customWidth="1"/>
    <col min="11786" max="11786" width="0.140625" customWidth="1"/>
    <col min="11787" max="11789" width="18" customWidth="1"/>
    <col min="11790" max="11790" width="14.42578125" customWidth="1"/>
    <col min="11791" max="11791" width="0" hidden="1" customWidth="1"/>
    <col min="11792" max="11792" width="18.28515625" customWidth="1"/>
    <col min="11793" max="11793" width="0" hidden="1" customWidth="1"/>
    <col min="12033" max="12033" width="11.42578125" customWidth="1"/>
    <col min="12034" max="12034" width="25.140625" bestFit="1" customWidth="1"/>
    <col min="12035" max="12035" width="16.85546875" customWidth="1"/>
    <col min="12036" max="12041" width="0" hidden="1" customWidth="1"/>
    <col min="12042" max="12042" width="0.140625" customWidth="1"/>
    <col min="12043" max="12045" width="18" customWidth="1"/>
    <col min="12046" max="12046" width="14.42578125" customWidth="1"/>
    <col min="12047" max="12047" width="0" hidden="1" customWidth="1"/>
    <col min="12048" max="12048" width="18.28515625" customWidth="1"/>
    <col min="12049" max="12049" width="0" hidden="1" customWidth="1"/>
    <col min="12289" max="12289" width="11.42578125" customWidth="1"/>
    <col min="12290" max="12290" width="25.140625" bestFit="1" customWidth="1"/>
    <col min="12291" max="12291" width="16.85546875" customWidth="1"/>
    <col min="12292" max="12297" width="0" hidden="1" customWidth="1"/>
    <col min="12298" max="12298" width="0.140625" customWidth="1"/>
    <col min="12299" max="12301" width="18" customWidth="1"/>
    <col min="12302" max="12302" width="14.42578125" customWidth="1"/>
    <col min="12303" max="12303" width="0" hidden="1" customWidth="1"/>
    <col min="12304" max="12304" width="18.28515625" customWidth="1"/>
    <col min="12305" max="12305" width="0" hidden="1" customWidth="1"/>
    <col min="12545" max="12545" width="11.42578125" customWidth="1"/>
    <col min="12546" max="12546" width="25.140625" bestFit="1" customWidth="1"/>
    <col min="12547" max="12547" width="16.85546875" customWidth="1"/>
    <col min="12548" max="12553" width="0" hidden="1" customWidth="1"/>
    <col min="12554" max="12554" width="0.140625" customWidth="1"/>
    <col min="12555" max="12557" width="18" customWidth="1"/>
    <col min="12558" max="12558" width="14.42578125" customWidth="1"/>
    <col min="12559" max="12559" width="0" hidden="1" customWidth="1"/>
    <col min="12560" max="12560" width="18.28515625" customWidth="1"/>
    <col min="12561" max="12561" width="0" hidden="1" customWidth="1"/>
    <col min="12801" max="12801" width="11.42578125" customWidth="1"/>
    <col min="12802" max="12802" width="25.140625" bestFit="1" customWidth="1"/>
    <col min="12803" max="12803" width="16.85546875" customWidth="1"/>
    <col min="12804" max="12809" width="0" hidden="1" customWidth="1"/>
    <col min="12810" max="12810" width="0.140625" customWidth="1"/>
    <col min="12811" max="12813" width="18" customWidth="1"/>
    <col min="12814" max="12814" width="14.42578125" customWidth="1"/>
    <col min="12815" max="12815" width="0" hidden="1" customWidth="1"/>
    <col min="12816" max="12816" width="18.28515625" customWidth="1"/>
    <col min="12817" max="12817" width="0" hidden="1" customWidth="1"/>
    <col min="13057" max="13057" width="11.42578125" customWidth="1"/>
    <col min="13058" max="13058" width="25.140625" bestFit="1" customWidth="1"/>
    <col min="13059" max="13059" width="16.85546875" customWidth="1"/>
    <col min="13060" max="13065" width="0" hidden="1" customWidth="1"/>
    <col min="13066" max="13066" width="0.140625" customWidth="1"/>
    <col min="13067" max="13069" width="18" customWidth="1"/>
    <col min="13070" max="13070" width="14.42578125" customWidth="1"/>
    <col min="13071" max="13071" width="0" hidden="1" customWidth="1"/>
    <col min="13072" max="13072" width="18.28515625" customWidth="1"/>
    <col min="13073" max="13073" width="0" hidden="1" customWidth="1"/>
    <col min="13313" max="13313" width="11.42578125" customWidth="1"/>
    <col min="13314" max="13314" width="25.140625" bestFit="1" customWidth="1"/>
    <col min="13315" max="13315" width="16.85546875" customWidth="1"/>
    <col min="13316" max="13321" width="0" hidden="1" customWidth="1"/>
    <col min="13322" max="13322" width="0.140625" customWidth="1"/>
    <col min="13323" max="13325" width="18" customWidth="1"/>
    <col min="13326" max="13326" width="14.42578125" customWidth="1"/>
    <col min="13327" max="13327" width="0" hidden="1" customWidth="1"/>
    <col min="13328" max="13328" width="18.28515625" customWidth="1"/>
    <col min="13329" max="13329" width="0" hidden="1" customWidth="1"/>
    <col min="13569" max="13569" width="11.42578125" customWidth="1"/>
    <col min="13570" max="13570" width="25.140625" bestFit="1" customWidth="1"/>
    <col min="13571" max="13571" width="16.85546875" customWidth="1"/>
    <col min="13572" max="13577" width="0" hidden="1" customWidth="1"/>
    <col min="13578" max="13578" width="0.140625" customWidth="1"/>
    <col min="13579" max="13581" width="18" customWidth="1"/>
    <col min="13582" max="13582" width="14.42578125" customWidth="1"/>
    <col min="13583" max="13583" width="0" hidden="1" customWidth="1"/>
    <col min="13584" max="13584" width="18.28515625" customWidth="1"/>
    <col min="13585" max="13585" width="0" hidden="1" customWidth="1"/>
    <col min="13825" max="13825" width="11.42578125" customWidth="1"/>
    <col min="13826" max="13826" width="25.140625" bestFit="1" customWidth="1"/>
    <col min="13827" max="13827" width="16.85546875" customWidth="1"/>
    <col min="13828" max="13833" width="0" hidden="1" customWidth="1"/>
    <col min="13834" max="13834" width="0.140625" customWidth="1"/>
    <col min="13835" max="13837" width="18" customWidth="1"/>
    <col min="13838" max="13838" width="14.42578125" customWidth="1"/>
    <col min="13839" max="13839" width="0" hidden="1" customWidth="1"/>
    <col min="13840" max="13840" width="18.28515625" customWidth="1"/>
    <col min="13841" max="13841" width="0" hidden="1" customWidth="1"/>
    <col min="14081" max="14081" width="11.42578125" customWidth="1"/>
    <col min="14082" max="14082" width="25.140625" bestFit="1" customWidth="1"/>
    <col min="14083" max="14083" width="16.85546875" customWidth="1"/>
    <col min="14084" max="14089" width="0" hidden="1" customWidth="1"/>
    <col min="14090" max="14090" width="0.140625" customWidth="1"/>
    <col min="14091" max="14093" width="18" customWidth="1"/>
    <col min="14094" max="14094" width="14.42578125" customWidth="1"/>
    <col min="14095" max="14095" width="0" hidden="1" customWidth="1"/>
    <col min="14096" max="14096" width="18.28515625" customWidth="1"/>
    <col min="14097" max="14097" width="0" hidden="1" customWidth="1"/>
    <col min="14337" max="14337" width="11.42578125" customWidth="1"/>
    <col min="14338" max="14338" width="25.140625" bestFit="1" customWidth="1"/>
    <col min="14339" max="14339" width="16.85546875" customWidth="1"/>
    <col min="14340" max="14345" width="0" hidden="1" customWidth="1"/>
    <col min="14346" max="14346" width="0.140625" customWidth="1"/>
    <col min="14347" max="14349" width="18" customWidth="1"/>
    <col min="14350" max="14350" width="14.42578125" customWidth="1"/>
    <col min="14351" max="14351" width="0" hidden="1" customWidth="1"/>
    <col min="14352" max="14352" width="18.28515625" customWidth="1"/>
    <col min="14353" max="14353" width="0" hidden="1" customWidth="1"/>
    <col min="14593" max="14593" width="11.42578125" customWidth="1"/>
    <col min="14594" max="14594" width="25.140625" bestFit="1" customWidth="1"/>
    <col min="14595" max="14595" width="16.85546875" customWidth="1"/>
    <col min="14596" max="14601" width="0" hidden="1" customWidth="1"/>
    <col min="14602" max="14602" width="0.140625" customWidth="1"/>
    <col min="14603" max="14605" width="18" customWidth="1"/>
    <col min="14606" max="14606" width="14.42578125" customWidth="1"/>
    <col min="14607" max="14607" width="0" hidden="1" customWidth="1"/>
    <col min="14608" max="14608" width="18.28515625" customWidth="1"/>
    <col min="14609" max="14609" width="0" hidden="1" customWidth="1"/>
    <col min="14849" max="14849" width="11.42578125" customWidth="1"/>
    <col min="14850" max="14850" width="25.140625" bestFit="1" customWidth="1"/>
    <col min="14851" max="14851" width="16.85546875" customWidth="1"/>
    <col min="14852" max="14857" width="0" hidden="1" customWidth="1"/>
    <col min="14858" max="14858" width="0.140625" customWidth="1"/>
    <col min="14859" max="14861" width="18" customWidth="1"/>
    <col min="14862" max="14862" width="14.42578125" customWidth="1"/>
    <col min="14863" max="14863" width="0" hidden="1" customWidth="1"/>
    <col min="14864" max="14864" width="18.28515625" customWidth="1"/>
    <col min="14865" max="14865" width="0" hidden="1" customWidth="1"/>
    <col min="15105" max="15105" width="11.42578125" customWidth="1"/>
    <col min="15106" max="15106" width="25.140625" bestFit="1" customWidth="1"/>
    <col min="15107" max="15107" width="16.85546875" customWidth="1"/>
    <col min="15108" max="15113" width="0" hidden="1" customWidth="1"/>
    <col min="15114" max="15114" width="0.140625" customWidth="1"/>
    <col min="15115" max="15117" width="18" customWidth="1"/>
    <col min="15118" max="15118" width="14.42578125" customWidth="1"/>
    <col min="15119" max="15119" width="0" hidden="1" customWidth="1"/>
    <col min="15120" max="15120" width="18.28515625" customWidth="1"/>
    <col min="15121" max="15121" width="0" hidden="1" customWidth="1"/>
    <col min="15361" max="15361" width="11.42578125" customWidth="1"/>
    <col min="15362" max="15362" width="25.140625" bestFit="1" customWidth="1"/>
    <col min="15363" max="15363" width="16.85546875" customWidth="1"/>
    <col min="15364" max="15369" width="0" hidden="1" customWidth="1"/>
    <col min="15370" max="15370" width="0.140625" customWidth="1"/>
    <col min="15371" max="15373" width="18" customWidth="1"/>
    <col min="15374" max="15374" width="14.42578125" customWidth="1"/>
    <col min="15375" max="15375" width="0" hidden="1" customWidth="1"/>
    <col min="15376" max="15376" width="18.28515625" customWidth="1"/>
    <col min="15377" max="15377" width="0" hidden="1" customWidth="1"/>
    <col min="15617" max="15617" width="11.42578125" customWidth="1"/>
    <col min="15618" max="15618" width="25.140625" bestFit="1" customWidth="1"/>
    <col min="15619" max="15619" width="16.85546875" customWidth="1"/>
    <col min="15620" max="15625" width="0" hidden="1" customWidth="1"/>
    <col min="15626" max="15626" width="0.140625" customWidth="1"/>
    <col min="15627" max="15629" width="18" customWidth="1"/>
    <col min="15630" max="15630" width="14.42578125" customWidth="1"/>
    <col min="15631" max="15631" width="0" hidden="1" customWidth="1"/>
    <col min="15632" max="15632" width="18.28515625" customWidth="1"/>
    <col min="15633" max="15633" width="0" hidden="1" customWidth="1"/>
    <col min="15873" max="15873" width="11.42578125" customWidth="1"/>
    <col min="15874" max="15874" width="25.140625" bestFit="1" customWidth="1"/>
    <col min="15875" max="15875" width="16.85546875" customWidth="1"/>
    <col min="15876" max="15881" width="0" hidden="1" customWidth="1"/>
    <col min="15882" max="15882" width="0.140625" customWidth="1"/>
    <col min="15883" max="15885" width="18" customWidth="1"/>
    <col min="15886" max="15886" width="14.42578125" customWidth="1"/>
    <col min="15887" max="15887" width="0" hidden="1" customWidth="1"/>
    <col min="15888" max="15888" width="18.28515625" customWidth="1"/>
    <col min="15889" max="15889" width="0" hidden="1" customWidth="1"/>
    <col min="16129" max="16129" width="11.42578125" customWidth="1"/>
    <col min="16130" max="16130" width="25.140625" bestFit="1" customWidth="1"/>
    <col min="16131" max="16131" width="16.85546875" customWidth="1"/>
    <col min="16132" max="16137" width="0" hidden="1" customWidth="1"/>
    <col min="16138" max="16138" width="0.140625" customWidth="1"/>
    <col min="16139" max="16141" width="18" customWidth="1"/>
    <col min="16142" max="16142" width="14.42578125" customWidth="1"/>
    <col min="16143" max="16143" width="0" hidden="1" customWidth="1"/>
    <col min="16144" max="16144" width="18.28515625" customWidth="1"/>
    <col min="16145" max="16145" width="0" hidden="1" customWidth="1"/>
  </cols>
  <sheetData>
    <row r="1" spans="1:17" s="1" customFormat="1" x14ac:dyDescent="0.25">
      <c r="A1" s="42" t="s">
        <v>0</v>
      </c>
      <c r="B1" s="42"/>
      <c r="C1" s="42"/>
      <c r="D1" s="42"/>
      <c r="E1" s="43" t="s">
        <v>1</v>
      </c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s="1" customFormat="1" x14ac:dyDescent="0.25">
      <c r="A2" s="41" t="s">
        <v>2</v>
      </c>
      <c r="B2" s="41"/>
      <c r="C2" s="41"/>
      <c r="D2" s="41"/>
      <c r="E2" s="43" t="s">
        <v>3</v>
      </c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s="1" customFormat="1" ht="19.5" customHeight="1" x14ac:dyDescent="0.2">
      <c r="A3" s="2"/>
      <c r="C3" s="3"/>
      <c r="L3" s="4"/>
      <c r="M3" s="4"/>
    </row>
    <row r="4" spans="1:17" s="8" customFormat="1" ht="27" customHeight="1" x14ac:dyDescent="0.25">
      <c r="A4" s="5" t="s">
        <v>4</v>
      </c>
      <c r="B4" s="5" t="s">
        <v>5</v>
      </c>
      <c r="C4" s="6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5" t="s">
        <v>16</v>
      </c>
      <c r="N4" s="5" t="s">
        <v>17</v>
      </c>
      <c r="O4" s="5"/>
      <c r="P4" s="5" t="s">
        <v>18</v>
      </c>
      <c r="Q4" s="7" t="s">
        <v>19</v>
      </c>
    </row>
    <row r="5" spans="1:17" s="1" customFormat="1" ht="14.25" x14ac:dyDescent="0.2">
      <c r="A5" s="9" t="s">
        <v>20</v>
      </c>
      <c r="B5" s="10" t="s">
        <v>21</v>
      </c>
      <c r="C5" s="11">
        <f>VLOOKUP(B5,'[1]CK T7_2020'!$B$10:$E$218,4,0)</f>
        <v>56110000679490</v>
      </c>
      <c r="D5" s="10" t="s">
        <v>22</v>
      </c>
      <c r="E5" s="12" t="s">
        <v>23</v>
      </c>
      <c r="F5" s="13">
        <v>5</v>
      </c>
      <c r="G5" s="14">
        <v>269.5</v>
      </c>
      <c r="H5" s="14">
        <v>27</v>
      </c>
      <c r="I5" s="14">
        <f>IF(G5&gt;H5,G5-H5,0)</f>
        <v>242.5</v>
      </c>
      <c r="J5" s="15">
        <f t="shared" ref="J5:J68" si="0">I5*75000</f>
        <v>18187500</v>
      </c>
      <c r="K5" s="15">
        <f>I5*50000</f>
        <v>12125000</v>
      </c>
      <c r="L5" s="16">
        <v>3000000</v>
      </c>
      <c r="M5" s="15"/>
      <c r="N5" s="15">
        <f>ROUND(K5-L5-M5,0)</f>
        <v>9125000</v>
      </c>
      <c r="O5" s="15" t="str">
        <f>IF(K5&lt;L5,"x","")</f>
        <v/>
      </c>
      <c r="P5" s="17" t="s">
        <v>24</v>
      </c>
      <c r="Q5" s="18" t="s">
        <v>25</v>
      </c>
    </row>
    <row r="6" spans="1:17" s="1" customFormat="1" ht="14.25" x14ac:dyDescent="0.2">
      <c r="A6" s="9" t="s">
        <v>26</v>
      </c>
      <c r="B6" s="10" t="s">
        <v>27</v>
      </c>
      <c r="C6" s="11">
        <v>56010000078762</v>
      </c>
      <c r="D6" s="10" t="s">
        <v>28</v>
      </c>
      <c r="E6" s="12" t="s">
        <v>23</v>
      </c>
      <c r="F6" s="13">
        <v>3</v>
      </c>
      <c r="G6" s="14">
        <v>265.8</v>
      </c>
      <c r="H6" s="14">
        <v>27</v>
      </c>
      <c r="I6" s="14">
        <f>IF(G6&gt;H6,G6-H6,0)</f>
        <v>238.8</v>
      </c>
      <c r="J6" s="15">
        <f t="shared" si="0"/>
        <v>17910000</v>
      </c>
      <c r="K6" s="15">
        <f>I6*50000</f>
        <v>11940000</v>
      </c>
      <c r="L6" s="15">
        <f>VLOOKUP(C6,'[2]theo dõi thue Q1.2020'!$C$8:$G$128,5,0)</f>
        <v>3156986</v>
      </c>
      <c r="M6" s="15"/>
      <c r="N6" s="15">
        <f t="shared" ref="N6:N69" si="1">ROUND(K6-L6-M6,0)</f>
        <v>8783014</v>
      </c>
      <c r="O6" s="15" t="str">
        <f t="shared" ref="O6:O69" si="2">IF(K6&lt;L6,"x","")</f>
        <v/>
      </c>
      <c r="P6" s="17" t="s">
        <v>24</v>
      </c>
      <c r="Q6" s="18" t="s">
        <v>25</v>
      </c>
    </row>
    <row r="7" spans="1:17" s="1" customFormat="1" ht="14.25" x14ac:dyDescent="0.2">
      <c r="A7" s="9" t="s">
        <v>29</v>
      </c>
      <c r="B7" s="10" t="s">
        <v>30</v>
      </c>
      <c r="C7" s="11">
        <f>VLOOKUP(B7,'[1]CK T7_2020'!$B$10:$E$218,4,0)</f>
        <v>56110000729544</v>
      </c>
      <c r="D7" s="10" t="s">
        <v>28</v>
      </c>
      <c r="E7" s="12" t="s">
        <v>23</v>
      </c>
      <c r="F7" s="13">
        <v>1</v>
      </c>
      <c r="G7" s="14">
        <v>25.6</v>
      </c>
      <c r="H7" s="14">
        <v>20.2</v>
      </c>
      <c r="I7" s="14">
        <f>IF(G7&gt;H7,G7-H7,0)</f>
        <v>5.4000000000000021</v>
      </c>
      <c r="J7" s="15">
        <f t="shared" si="0"/>
        <v>405000.00000000017</v>
      </c>
      <c r="K7" s="15">
        <f>I7*50000</f>
        <v>270000.00000000012</v>
      </c>
      <c r="L7" s="15"/>
      <c r="M7" s="15"/>
      <c r="N7" s="15">
        <f t="shared" si="1"/>
        <v>270000</v>
      </c>
      <c r="O7" s="15" t="str">
        <f t="shared" si="2"/>
        <v/>
      </c>
      <c r="P7" s="17" t="s">
        <v>31</v>
      </c>
      <c r="Q7" s="18" t="s">
        <v>25</v>
      </c>
    </row>
    <row r="8" spans="1:17" s="1" customFormat="1" ht="14.25" x14ac:dyDescent="0.2">
      <c r="A8" s="9" t="s">
        <v>32</v>
      </c>
      <c r="B8" s="10" t="s">
        <v>33</v>
      </c>
      <c r="C8" s="11">
        <f>VLOOKUP(B8,'[1]CK T7_2020'!$B$10:$E$218,4,0)</f>
        <v>56110000308138</v>
      </c>
      <c r="D8" s="10" t="s">
        <v>22</v>
      </c>
      <c r="E8" s="12" t="s">
        <v>23</v>
      </c>
      <c r="F8" s="13">
        <v>5</v>
      </c>
      <c r="G8" s="14">
        <v>278.2</v>
      </c>
      <c r="H8" s="14">
        <v>33.799999999999997</v>
      </c>
      <c r="I8" s="14">
        <f>IF(G8&gt;H8,G8-H8,0)</f>
        <v>244.39999999999998</v>
      </c>
      <c r="J8" s="15">
        <f t="shared" si="0"/>
        <v>18330000</v>
      </c>
      <c r="K8" s="15">
        <f>I8*50000</f>
        <v>12219999.999999998</v>
      </c>
      <c r="L8" s="15">
        <f>VLOOKUP(C8,'[2]theo dõi thue Q1.2020'!$C$8:$G$128,5,0)</f>
        <v>2713670</v>
      </c>
      <c r="M8" s="15"/>
      <c r="N8" s="15">
        <f t="shared" si="1"/>
        <v>9506330</v>
      </c>
      <c r="O8" s="15" t="str">
        <f t="shared" si="2"/>
        <v/>
      </c>
      <c r="P8" s="17" t="s">
        <v>34</v>
      </c>
      <c r="Q8" s="18" t="s">
        <v>35</v>
      </c>
    </row>
    <row r="9" spans="1:17" s="1" customFormat="1" ht="14.25" x14ac:dyDescent="0.2">
      <c r="A9" s="9" t="s">
        <v>36</v>
      </c>
      <c r="B9" s="10" t="s">
        <v>37</v>
      </c>
      <c r="C9" s="11">
        <f>VLOOKUP(B9,'[1]CK T7_2020'!$B$10:$E$218,4,0)</f>
        <v>56110000258969</v>
      </c>
      <c r="D9" s="10" t="s">
        <v>22</v>
      </c>
      <c r="E9" s="12" t="s">
        <v>23</v>
      </c>
      <c r="F9" s="13">
        <v>9</v>
      </c>
      <c r="G9" s="14">
        <v>423.59999999999997</v>
      </c>
      <c r="H9" s="14">
        <v>94.5</v>
      </c>
      <c r="I9" s="14">
        <f>IF(G9&gt;H9,G9-H9,0)</f>
        <v>329.09999999999997</v>
      </c>
      <c r="J9" s="15">
        <f t="shared" si="0"/>
        <v>24682499.999999996</v>
      </c>
      <c r="K9" s="15">
        <f>I9*50000</f>
        <v>16454999.999999998</v>
      </c>
      <c r="L9" s="15">
        <f>VLOOKUP(C9,'[2]theo dõi thue Q1.2020'!$C$8:$G$128,5,0)</f>
        <v>1315908</v>
      </c>
      <c r="M9" s="15"/>
      <c r="N9" s="15">
        <f t="shared" si="1"/>
        <v>15139092</v>
      </c>
      <c r="O9" s="15" t="str">
        <f t="shared" si="2"/>
        <v/>
      </c>
      <c r="P9" s="17" t="s">
        <v>38</v>
      </c>
      <c r="Q9" s="19" t="s">
        <v>39</v>
      </c>
    </row>
    <row r="10" spans="1:17" s="1" customFormat="1" ht="14.25" x14ac:dyDescent="0.2">
      <c r="A10" s="9" t="s">
        <v>40</v>
      </c>
      <c r="B10" s="10" t="s">
        <v>41</v>
      </c>
      <c r="C10" s="11">
        <f>VLOOKUP(B10,'[1]CK T7_2020'!$B$10:$E$218,4,0)</f>
        <v>56110000259139</v>
      </c>
      <c r="D10" s="10" t="s">
        <v>22</v>
      </c>
      <c r="E10" s="12" t="s">
        <v>42</v>
      </c>
      <c r="F10" s="13">
        <v>14</v>
      </c>
      <c r="G10" s="14">
        <v>801.80000000000007</v>
      </c>
      <c r="H10" s="14">
        <v>101.2</v>
      </c>
      <c r="I10" s="14">
        <f t="shared" ref="I10:I66" si="3">IF(G10&gt;H10,G10-H10,0)</f>
        <v>700.6</v>
      </c>
      <c r="J10" s="15">
        <f t="shared" si="0"/>
        <v>52545000</v>
      </c>
      <c r="K10" s="15">
        <f t="shared" ref="K10:K66" si="4">I10*50000</f>
        <v>35030000</v>
      </c>
      <c r="L10" s="15">
        <f>VLOOKUP(C10,'[2]theo dõi thue Q1.2020'!$C$8:$G$128,5,0)</f>
        <v>482462</v>
      </c>
      <c r="M10" s="15"/>
      <c r="N10" s="15">
        <f t="shared" si="1"/>
        <v>34547538</v>
      </c>
      <c r="O10" s="15" t="str">
        <f t="shared" si="2"/>
        <v/>
      </c>
      <c r="P10" s="17" t="s">
        <v>43</v>
      </c>
      <c r="Q10" s="19" t="s">
        <v>39</v>
      </c>
    </row>
    <row r="11" spans="1:17" s="1" customFormat="1" ht="14.25" x14ac:dyDescent="0.2">
      <c r="A11" s="9" t="s">
        <v>44</v>
      </c>
      <c r="B11" s="10" t="s">
        <v>45</v>
      </c>
      <c r="C11" s="11">
        <f>VLOOKUP(B11,'[1]CK T7_2020'!$B$10:$E$218,4,0)</f>
        <v>56110000259227</v>
      </c>
      <c r="D11" s="10" t="s">
        <v>22</v>
      </c>
      <c r="E11" s="12" t="s">
        <v>42</v>
      </c>
      <c r="F11" s="13">
        <v>8</v>
      </c>
      <c r="G11" s="14">
        <v>378.90000000000003</v>
      </c>
      <c r="H11" s="14">
        <v>33.799999999999997</v>
      </c>
      <c r="I11" s="14">
        <f t="shared" si="3"/>
        <v>345.1</v>
      </c>
      <c r="J11" s="15">
        <f t="shared" si="0"/>
        <v>25882500</v>
      </c>
      <c r="K11" s="15">
        <f t="shared" si="4"/>
        <v>17255000</v>
      </c>
      <c r="L11" s="16">
        <f>VLOOKUP(C11,'[2]theo dõi thue Q1.2020'!$C$8:$G$128,5,0)</f>
        <v>6926524</v>
      </c>
      <c r="M11" s="15"/>
      <c r="N11" s="15">
        <f t="shared" si="1"/>
        <v>10328476</v>
      </c>
      <c r="O11" s="15" t="str">
        <f t="shared" si="2"/>
        <v/>
      </c>
      <c r="P11" s="17" t="s">
        <v>46</v>
      </c>
      <c r="Q11" s="18" t="s">
        <v>39</v>
      </c>
    </row>
    <row r="12" spans="1:17" s="1" customFormat="1" ht="14.25" x14ac:dyDescent="0.2">
      <c r="A12" s="9" t="s">
        <v>47</v>
      </c>
      <c r="B12" s="10" t="s">
        <v>48</v>
      </c>
      <c r="C12" s="11">
        <f>VLOOKUP(B12,'[1]CK T7_2020'!$B$10:$E$218,4,0)</f>
        <v>56110000259193</v>
      </c>
      <c r="D12" s="10" t="s">
        <v>22</v>
      </c>
      <c r="E12" s="12" t="s">
        <v>42</v>
      </c>
      <c r="F12" s="13">
        <v>6</v>
      </c>
      <c r="G12" s="14">
        <v>319.39999999999998</v>
      </c>
      <c r="H12" s="14">
        <v>114.8</v>
      </c>
      <c r="I12" s="14">
        <f t="shared" si="3"/>
        <v>204.59999999999997</v>
      </c>
      <c r="J12" s="15">
        <f t="shared" si="0"/>
        <v>15344999.999999998</v>
      </c>
      <c r="K12" s="15">
        <f t="shared" si="4"/>
        <v>10229999.999999998</v>
      </c>
      <c r="L12" s="15">
        <f>VLOOKUP(C12,'[2]theo dõi thue Q1.2020'!$C$8:$G$128,5,0)</f>
        <v>175856</v>
      </c>
      <c r="M12" s="15"/>
      <c r="N12" s="15">
        <f t="shared" si="1"/>
        <v>10054144</v>
      </c>
      <c r="O12" s="15" t="str">
        <f t="shared" si="2"/>
        <v/>
      </c>
      <c r="P12" s="17" t="s">
        <v>49</v>
      </c>
      <c r="Q12" s="18" t="s">
        <v>39</v>
      </c>
    </row>
    <row r="13" spans="1:17" s="1" customFormat="1" ht="14.25" x14ac:dyDescent="0.2">
      <c r="A13" s="9" t="s">
        <v>50</v>
      </c>
      <c r="B13" s="10" t="s">
        <v>51</v>
      </c>
      <c r="C13" s="11">
        <f>VLOOKUP(B13,'[1]CK T7_2020'!$B$10:$E$218,4,0)</f>
        <v>56110000258932</v>
      </c>
      <c r="D13" s="10" t="s">
        <v>52</v>
      </c>
      <c r="E13" s="12" t="s">
        <v>53</v>
      </c>
      <c r="F13" s="13">
        <v>12</v>
      </c>
      <c r="G13" s="14">
        <v>439</v>
      </c>
      <c r="H13" s="14">
        <v>90</v>
      </c>
      <c r="I13" s="14">
        <f t="shared" si="3"/>
        <v>349</v>
      </c>
      <c r="J13" s="15">
        <f t="shared" si="0"/>
        <v>26175000</v>
      </c>
      <c r="K13" s="15">
        <f t="shared" si="4"/>
        <v>17450000</v>
      </c>
      <c r="L13" s="16">
        <v>5000000</v>
      </c>
      <c r="M13" s="15"/>
      <c r="N13" s="15">
        <f t="shared" si="1"/>
        <v>12450000</v>
      </c>
      <c r="O13" s="15" t="str">
        <f t="shared" si="2"/>
        <v/>
      </c>
      <c r="P13" s="17" t="s">
        <v>54</v>
      </c>
      <c r="Q13" s="19" t="s">
        <v>39</v>
      </c>
    </row>
    <row r="14" spans="1:17" s="1" customFormat="1" ht="14.25" x14ac:dyDescent="0.2">
      <c r="A14" s="9" t="s">
        <v>55</v>
      </c>
      <c r="B14" s="10" t="s">
        <v>56</v>
      </c>
      <c r="C14" s="11">
        <f>VLOOKUP(B14,'[1]CK T7_2020'!$B$10:$E$218,4,0)</f>
        <v>56110000259102</v>
      </c>
      <c r="D14" s="10" t="s">
        <v>52</v>
      </c>
      <c r="E14" s="12" t="s">
        <v>23</v>
      </c>
      <c r="F14" s="13">
        <v>6</v>
      </c>
      <c r="G14" s="14">
        <v>107.70000000000002</v>
      </c>
      <c r="H14" s="14">
        <v>150</v>
      </c>
      <c r="I14" s="14">
        <f t="shared" si="3"/>
        <v>0</v>
      </c>
      <c r="J14" s="15">
        <f t="shared" si="0"/>
        <v>0</v>
      </c>
      <c r="K14" s="15">
        <f t="shared" si="4"/>
        <v>0</v>
      </c>
      <c r="L14" s="15"/>
      <c r="M14" s="15"/>
      <c r="N14" s="15">
        <f t="shared" si="1"/>
        <v>0</v>
      </c>
      <c r="O14" s="15" t="str">
        <f t="shared" si="2"/>
        <v/>
      </c>
      <c r="P14" s="17" t="s">
        <v>57</v>
      </c>
      <c r="Q14" s="18" t="s">
        <v>39</v>
      </c>
    </row>
    <row r="15" spans="1:17" s="1" customFormat="1" ht="14.25" x14ac:dyDescent="0.2">
      <c r="A15" s="9" t="s">
        <v>58</v>
      </c>
      <c r="B15" s="10" t="s">
        <v>59</v>
      </c>
      <c r="C15" s="11">
        <f>VLOOKUP(B15,'[1]CK T7_2020'!$B$10:$E$218,4,0)</f>
        <v>56110000259218</v>
      </c>
      <c r="D15" s="10" t="s">
        <v>60</v>
      </c>
      <c r="E15" s="12" t="s">
        <v>42</v>
      </c>
      <c r="F15" s="13">
        <v>12</v>
      </c>
      <c r="G15" s="14">
        <v>718.3</v>
      </c>
      <c r="H15" s="14">
        <v>121.5</v>
      </c>
      <c r="I15" s="14">
        <f t="shared" si="3"/>
        <v>596.79999999999995</v>
      </c>
      <c r="J15" s="15">
        <f t="shared" si="0"/>
        <v>44760000</v>
      </c>
      <c r="K15" s="15">
        <f t="shared" si="4"/>
        <v>29839999.999999996</v>
      </c>
      <c r="L15" s="15">
        <f>VLOOKUP(C15,'[2]theo dõi thue Q1.2020'!$C$8:$G$128,5,0)</f>
        <v>3126583</v>
      </c>
      <c r="M15" s="15">
        <f>VLOOKUP(C15,'[3]bang tinh tru tien'!$C$9:$F$47,4,0)</f>
        <v>1875000</v>
      </c>
      <c r="N15" s="15">
        <f t="shared" si="1"/>
        <v>24838417</v>
      </c>
      <c r="O15" s="15" t="str">
        <f t="shared" si="2"/>
        <v/>
      </c>
      <c r="P15" s="17" t="s">
        <v>61</v>
      </c>
      <c r="Q15" s="18" t="s">
        <v>39</v>
      </c>
    </row>
    <row r="16" spans="1:17" s="1" customFormat="1" ht="14.25" x14ac:dyDescent="0.2">
      <c r="A16" s="9" t="s">
        <v>62</v>
      </c>
      <c r="B16" s="10" t="s">
        <v>63</v>
      </c>
      <c r="C16" s="11">
        <f>VLOOKUP(B16,'[1]CK T7_2020'!$B$10:$E$218,4,0)</f>
        <v>56110000259096</v>
      </c>
      <c r="D16" s="10" t="s">
        <v>52</v>
      </c>
      <c r="E16" s="12" t="s">
        <v>42</v>
      </c>
      <c r="F16" s="13">
        <v>9</v>
      </c>
      <c r="G16" s="14">
        <v>258</v>
      </c>
      <c r="H16" s="14">
        <v>127.5</v>
      </c>
      <c r="I16" s="14">
        <f t="shared" si="3"/>
        <v>130.5</v>
      </c>
      <c r="J16" s="15">
        <f t="shared" si="0"/>
        <v>9787500</v>
      </c>
      <c r="K16" s="15">
        <f t="shared" si="4"/>
        <v>6525000</v>
      </c>
      <c r="L16" s="15">
        <f>VLOOKUP(C16,'[2]theo dõi thue Q1.2020'!$C$8:$G$128,5,0)</f>
        <v>3010558</v>
      </c>
      <c r="M16" s="15"/>
      <c r="N16" s="15">
        <f t="shared" si="1"/>
        <v>3514442</v>
      </c>
      <c r="O16" s="15" t="str">
        <f t="shared" si="2"/>
        <v/>
      </c>
      <c r="P16" s="17" t="s">
        <v>49</v>
      </c>
      <c r="Q16" s="18" t="s">
        <v>39</v>
      </c>
    </row>
    <row r="17" spans="1:17" s="1" customFormat="1" ht="14.25" x14ac:dyDescent="0.2">
      <c r="A17" s="9" t="s">
        <v>64</v>
      </c>
      <c r="B17" s="10" t="s">
        <v>65</v>
      </c>
      <c r="C17" s="11">
        <f>VLOOKUP(B17,'[1]CK T7_2020'!$B$10:$E$218,4,0)</f>
        <v>56110000259148</v>
      </c>
      <c r="D17" s="10" t="s">
        <v>60</v>
      </c>
      <c r="E17" s="12" t="s">
        <v>42</v>
      </c>
      <c r="F17" s="13">
        <v>13</v>
      </c>
      <c r="G17" s="14">
        <v>387.7</v>
      </c>
      <c r="H17" s="14">
        <v>135</v>
      </c>
      <c r="I17" s="14">
        <f t="shared" si="3"/>
        <v>252.7</v>
      </c>
      <c r="J17" s="15">
        <f t="shared" si="0"/>
        <v>18952500</v>
      </c>
      <c r="K17" s="15">
        <f t="shared" si="4"/>
        <v>12635000</v>
      </c>
      <c r="L17" s="15">
        <f>VLOOKUP(C17,'[2]theo dõi thue Q1.2020'!$C$8:$G$128,5,0)</f>
        <v>479526</v>
      </c>
      <c r="M17" s="15"/>
      <c r="N17" s="15">
        <f t="shared" si="1"/>
        <v>12155474</v>
      </c>
      <c r="O17" s="15" t="str">
        <f t="shared" si="2"/>
        <v/>
      </c>
      <c r="P17" s="20" t="s">
        <v>57</v>
      </c>
      <c r="Q17" s="18" t="s">
        <v>39</v>
      </c>
    </row>
    <row r="18" spans="1:17" s="1" customFormat="1" ht="14.25" x14ac:dyDescent="0.2">
      <c r="A18" s="9" t="s">
        <v>66</v>
      </c>
      <c r="B18" s="10" t="s">
        <v>67</v>
      </c>
      <c r="C18" s="11">
        <f>VLOOKUP(B18,'[1]CK T7_2020'!$B$10:$E$218,4,0)</f>
        <v>56110000259184</v>
      </c>
      <c r="D18" s="10" t="s">
        <v>60</v>
      </c>
      <c r="E18" s="12" t="s">
        <v>42</v>
      </c>
      <c r="F18" s="13">
        <v>7</v>
      </c>
      <c r="G18" s="14">
        <v>172.8</v>
      </c>
      <c r="H18" s="14">
        <v>114.8</v>
      </c>
      <c r="I18" s="14">
        <f t="shared" si="3"/>
        <v>58.000000000000014</v>
      </c>
      <c r="J18" s="15">
        <f t="shared" si="0"/>
        <v>4350000.0000000009</v>
      </c>
      <c r="K18" s="15">
        <f t="shared" si="4"/>
        <v>2900000.0000000009</v>
      </c>
      <c r="L18" s="15">
        <f>VLOOKUP(C18,'[2]theo dõi thue Q1.2020'!$C$8:$G$128,5,0)</f>
        <v>1009644</v>
      </c>
      <c r="M18" s="15"/>
      <c r="N18" s="15">
        <f t="shared" si="1"/>
        <v>1890356</v>
      </c>
      <c r="O18" s="15" t="str">
        <f t="shared" si="2"/>
        <v/>
      </c>
      <c r="P18" s="17" t="s">
        <v>49</v>
      </c>
      <c r="Q18" s="18" t="s">
        <v>39</v>
      </c>
    </row>
    <row r="19" spans="1:17" s="1" customFormat="1" ht="14.25" x14ac:dyDescent="0.2">
      <c r="A19" s="9" t="s">
        <v>68</v>
      </c>
      <c r="B19" s="10" t="s">
        <v>69</v>
      </c>
      <c r="C19" s="11">
        <f>VLOOKUP(B19,'[1]CK T7_2020'!$B$10:$E$218,4,0)</f>
        <v>56110000259236</v>
      </c>
      <c r="D19" s="10" t="s">
        <v>22</v>
      </c>
      <c r="E19" s="12" t="s">
        <v>23</v>
      </c>
      <c r="F19" s="13">
        <v>8</v>
      </c>
      <c r="G19" s="14">
        <v>490.1</v>
      </c>
      <c r="H19" s="14">
        <v>101.2</v>
      </c>
      <c r="I19" s="14">
        <f t="shared" si="3"/>
        <v>388.90000000000003</v>
      </c>
      <c r="J19" s="15">
        <f t="shared" si="0"/>
        <v>29167500.000000004</v>
      </c>
      <c r="K19" s="15">
        <f t="shared" si="4"/>
        <v>19445000</v>
      </c>
      <c r="L19" s="15">
        <f>VLOOKUP(C19,'[2]theo dõi thue Q1.2020'!$C$8:$G$128,5,0)</f>
        <v>738265</v>
      </c>
      <c r="M19" s="15"/>
      <c r="N19" s="15">
        <f t="shared" si="1"/>
        <v>18706735</v>
      </c>
      <c r="O19" s="15" t="str">
        <f t="shared" si="2"/>
        <v/>
      </c>
      <c r="P19" s="17" t="s">
        <v>43</v>
      </c>
      <c r="Q19" s="18" t="s">
        <v>39</v>
      </c>
    </row>
    <row r="20" spans="1:17" s="1" customFormat="1" ht="14.25" x14ac:dyDescent="0.2">
      <c r="A20" s="9" t="s">
        <v>70</v>
      </c>
      <c r="B20" s="10" t="s">
        <v>71</v>
      </c>
      <c r="C20" s="11">
        <f>VLOOKUP(B20,'[1]CK T7_2020'!$B$10:$E$218,4,0)</f>
        <v>56110000259245</v>
      </c>
      <c r="D20" s="10" t="s">
        <v>60</v>
      </c>
      <c r="E20" s="12" t="s">
        <v>23</v>
      </c>
      <c r="F20" s="13">
        <v>1</v>
      </c>
      <c r="G20" s="14">
        <v>26.4</v>
      </c>
      <c r="H20" s="14">
        <v>135</v>
      </c>
      <c r="I20" s="14">
        <f t="shared" si="3"/>
        <v>0</v>
      </c>
      <c r="J20" s="15">
        <f t="shared" si="0"/>
        <v>0</v>
      </c>
      <c r="K20" s="15">
        <f t="shared" si="4"/>
        <v>0</v>
      </c>
      <c r="L20" s="15"/>
      <c r="M20" s="15"/>
      <c r="N20" s="15">
        <f t="shared" si="1"/>
        <v>0</v>
      </c>
      <c r="O20" s="15" t="str">
        <f t="shared" si="2"/>
        <v/>
      </c>
      <c r="P20" s="17" t="s">
        <v>57</v>
      </c>
      <c r="Q20" s="18" t="s">
        <v>39</v>
      </c>
    </row>
    <row r="21" spans="1:17" s="1" customFormat="1" ht="14.25" x14ac:dyDescent="0.2">
      <c r="A21" s="9" t="s">
        <v>72</v>
      </c>
      <c r="B21" s="10" t="s">
        <v>73</v>
      </c>
      <c r="C21" s="11">
        <f>VLOOKUP(B21,'[1]CK T7_2020'!$B$10:$E$218,4,0)</f>
        <v>56110000373367</v>
      </c>
      <c r="D21" s="10" t="s">
        <v>60</v>
      </c>
      <c r="E21" s="12" t="s">
        <v>23</v>
      </c>
      <c r="F21" s="13">
        <v>9</v>
      </c>
      <c r="G21" s="14">
        <v>444.5</v>
      </c>
      <c r="H21" s="14">
        <v>135</v>
      </c>
      <c r="I21" s="14">
        <f t="shared" si="3"/>
        <v>309.5</v>
      </c>
      <c r="J21" s="15">
        <f t="shared" si="0"/>
        <v>23212500</v>
      </c>
      <c r="K21" s="15">
        <f t="shared" si="4"/>
        <v>15475000</v>
      </c>
      <c r="L21" s="15">
        <f>VLOOKUP(C21,'[2]theo dõi thue Q1.2020'!$C$8:$G$128,5,0)</f>
        <v>100107</v>
      </c>
      <c r="M21" s="15">
        <f>VLOOKUP(C21,'[3]bang tinh tru tien'!$C$9:$F$47,4,0)</f>
        <v>187500</v>
      </c>
      <c r="N21" s="15">
        <f t="shared" si="1"/>
        <v>15187393</v>
      </c>
      <c r="O21" s="15" t="str">
        <f t="shared" si="2"/>
        <v/>
      </c>
      <c r="P21" s="17" t="s">
        <v>57</v>
      </c>
      <c r="Q21" s="18" t="s">
        <v>39</v>
      </c>
    </row>
    <row r="22" spans="1:17" s="1" customFormat="1" ht="14.25" x14ac:dyDescent="0.2">
      <c r="A22" s="9" t="s">
        <v>74</v>
      </c>
      <c r="B22" s="10" t="s">
        <v>75</v>
      </c>
      <c r="C22" s="11">
        <f>VLOOKUP(B22,'[1]CK T7_2020'!$B$10:$E$218,4,0)</f>
        <v>56110000359534</v>
      </c>
      <c r="D22" s="10" t="s">
        <v>60</v>
      </c>
      <c r="E22" s="12" t="s">
        <v>23</v>
      </c>
      <c r="F22" s="13">
        <v>10</v>
      </c>
      <c r="G22" s="14">
        <v>437.79999999999995</v>
      </c>
      <c r="H22" s="14">
        <v>135</v>
      </c>
      <c r="I22" s="14">
        <f t="shared" si="3"/>
        <v>302.79999999999995</v>
      </c>
      <c r="J22" s="15">
        <f t="shared" si="0"/>
        <v>22709999.999999996</v>
      </c>
      <c r="K22" s="15">
        <f t="shared" si="4"/>
        <v>15139999.999999998</v>
      </c>
      <c r="L22" s="15">
        <f>VLOOKUP(C22,'[2]theo dõi thue Q1.2020'!$C$8:$G$128,5,0)</f>
        <v>347945</v>
      </c>
      <c r="M22" s="15">
        <f>VLOOKUP(C22,'[3]bang tinh tru tien'!$C$9:$F$47,4,0)</f>
        <v>750000</v>
      </c>
      <c r="N22" s="15">
        <f t="shared" si="1"/>
        <v>14042055</v>
      </c>
      <c r="O22" s="15" t="str">
        <f t="shared" si="2"/>
        <v/>
      </c>
      <c r="P22" s="17" t="s">
        <v>57</v>
      </c>
      <c r="Q22" s="18" t="s">
        <v>39</v>
      </c>
    </row>
    <row r="23" spans="1:17" s="1" customFormat="1" ht="14.25" x14ac:dyDescent="0.2">
      <c r="A23" s="9" t="s">
        <v>76</v>
      </c>
      <c r="B23" s="10" t="s">
        <v>77</v>
      </c>
      <c r="C23" s="11">
        <f>VLOOKUP(B23,'[1]CK T7_2020'!$B$10:$E$218,4,0)</f>
        <v>56110000373358</v>
      </c>
      <c r="D23" s="10" t="s">
        <v>60</v>
      </c>
      <c r="E23" s="12" t="s">
        <v>42</v>
      </c>
      <c r="F23" s="13">
        <v>10</v>
      </c>
      <c r="G23" s="14">
        <v>559.4</v>
      </c>
      <c r="H23" s="14">
        <v>135</v>
      </c>
      <c r="I23" s="14">
        <f t="shared" si="3"/>
        <v>424.4</v>
      </c>
      <c r="J23" s="15">
        <f t="shared" si="0"/>
        <v>31830000</v>
      </c>
      <c r="K23" s="15">
        <f t="shared" si="4"/>
        <v>21220000</v>
      </c>
      <c r="L23" s="15">
        <f>VLOOKUP(C23,'[2]theo dõi thue Q1.2020'!$C$8:$G$128,5,0)</f>
        <v>1573822</v>
      </c>
      <c r="M23" s="15">
        <f>VLOOKUP(C23,'[3]bang tinh tru tien'!$C$9:$F$47,4,0)</f>
        <v>375000</v>
      </c>
      <c r="N23" s="15">
        <f t="shared" si="1"/>
        <v>19271178</v>
      </c>
      <c r="O23" s="15" t="str">
        <f t="shared" si="2"/>
        <v/>
      </c>
      <c r="P23" s="17" t="s">
        <v>57</v>
      </c>
      <c r="Q23" s="18" t="s">
        <v>39</v>
      </c>
    </row>
    <row r="24" spans="1:17" s="1" customFormat="1" ht="14.25" x14ac:dyDescent="0.2">
      <c r="A24" s="9" t="s">
        <v>78</v>
      </c>
      <c r="B24" s="10" t="s">
        <v>79</v>
      </c>
      <c r="C24" s="11">
        <f>VLOOKUP(B24,'[1]CK T7_2020'!$B$10:$E$218,4,0)</f>
        <v>56110000414327</v>
      </c>
      <c r="D24" s="10" t="s">
        <v>60</v>
      </c>
      <c r="E24" s="12" t="s">
        <v>42</v>
      </c>
      <c r="F24" s="13">
        <v>16</v>
      </c>
      <c r="G24" s="14">
        <v>593.70000000000016</v>
      </c>
      <c r="H24" s="14">
        <v>81</v>
      </c>
      <c r="I24" s="14">
        <f t="shared" si="3"/>
        <v>512.70000000000016</v>
      </c>
      <c r="J24" s="15">
        <f t="shared" si="0"/>
        <v>38452500.000000015</v>
      </c>
      <c r="K24" s="15">
        <f t="shared" si="4"/>
        <v>25635000.000000007</v>
      </c>
      <c r="L24" s="15">
        <f>VLOOKUP(C24,'[2]theo dõi thue Q1.2020'!$C$8:$G$128,5,0)</f>
        <v>1264992</v>
      </c>
      <c r="M24" s="15"/>
      <c r="N24" s="15">
        <f t="shared" si="1"/>
        <v>24370008</v>
      </c>
      <c r="O24" s="15" t="str">
        <f t="shared" si="2"/>
        <v/>
      </c>
      <c r="P24" s="17" t="s">
        <v>80</v>
      </c>
      <c r="Q24" s="18" t="s">
        <v>39</v>
      </c>
    </row>
    <row r="25" spans="1:17" s="1" customFormat="1" ht="14.25" x14ac:dyDescent="0.2">
      <c r="A25" s="9" t="s">
        <v>81</v>
      </c>
      <c r="B25" s="10" t="s">
        <v>82</v>
      </c>
      <c r="C25" s="11">
        <f>VLOOKUP(B25,'[1]CK T7_2020'!$B$10:$E$218,4,0)</f>
        <v>56110000414442</v>
      </c>
      <c r="D25" s="10" t="s">
        <v>60</v>
      </c>
      <c r="E25" s="12" t="s">
        <v>23</v>
      </c>
      <c r="F25" s="13">
        <v>5</v>
      </c>
      <c r="G25" s="14">
        <v>290.7</v>
      </c>
      <c r="H25" s="14">
        <v>135</v>
      </c>
      <c r="I25" s="14">
        <f t="shared" si="3"/>
        <v>155.69999999999999</v>
      </c>
      <c r="J25" s="15">
        <f t="shared" si="0"/>
        <v>11677500</v>
      </c>
      <c r="K25" s="15">
        <f t="shared" si="4"/>
        <v>7784999.9999999991</v>
      </c>
      <c r="L25" s="15"/>
      <c r="M25" s="15"/>
      <c r="N25" s="15">
        <f t="shared" si="1"/>
        <v>7785000</v>
      </c>
      <c r="O25" s="15" t="str">
        <f t="shared" si="2"/>
        <v/>
      </c>
      <c r="P25" s="17" t="s">
        <v>57</v>
      </c>
      <c r="Q25" s="18" t="s">
        <v>39</v>
      </c>
    </row>
    <row r="26" spans="1:17" s="1" customFormat="1" ht="14.25" x14ac:dyDescent="0.2">
      <c r="A26" s="9" t="s">
        <v>83</v>
      </c>
      <c r="B26" s="10" t="s">
        <v>84</v>
      </c>
      <c r="C26" s="11">
        <f>VLOOKUP(B26,'[1]CK T7_2020'!$B$10:$E$218,4,0)</f>
        <v>56110000414345</v>
      </c>
      <c r="D26" s="10" t="s">
        <v>60</v>
      </c>
      <c r="E26" s="12" t="s">
        <v>23</v>
      </c>
      <c r="F26" s="13">
        <v>4</v>
      </c>
      <c r="G26" s="14">
        <v>187.39999999999998</v>
      </c>
      <c r="H26" s="14">
        <v>135</v>
      </c>
      <c r="I26" s="14">
        <f t="shared" si="3"/>
        <v>52.399999999999977</v>
      </c>
      <c r="J26" s="15">
        <f t="shared" si="0"/>
        <v>3929999.9999999981</v>
      </c>
      <c r="K26" s="15">
        <f t="shared" si="4"/>
        <v>2619999.9999999991</v>
      </c>
      <c r="L26" s="15">
        <f>VLOOKUP(C26,'[2]theo dõi thue Q1.2020'!$C$8:$G$128,5,0)</f>
        <v>446445</v>
      </c>
      <c r="M26" s="15">
        <v>1651445</v>
      </c>
      <c r="N26" s="15">
        <f t="shared" si="1"/>
        <v>522110</v>
      </c>
      <c r="O26" s="15" t="str">
        <f t="shared" si="2"/>
        <v/>
      </c>
      <c r="P26" s="17" t="s">
        <v>57</v>
      </c>
      <c r="Q26" s="19" t="s">
        <v>39</v>
      </c>
    </row>
    <row r="27" spans="1:17" s="1" customFormat="1" ht="14.25" x14ac:dyDescent="0.2">
      <c r="A27" s="9" t="s">
        <v>85</v>
      </c>
      <c r="B27" s="10" t="s">
        <v>86</v>
      </c>
      <c r="C27" s="11">
        <f>VLOOKUP(B27,'[1]CK T7_2020'!$B$10:$E$218,4,0)</f>
        <v>56110000606337</v>
      </c>
      <c r="D27" s="10" t="s">
        <v>60</v>
      </c>
      <c r="E27" s="12" t="s">
        <v>42</v>
      </c>
      <c r="F27" s="13">
        <v>14</v>
      </c>
      <c r="G27" s="14">
        <v>829.6</v>
      </c>
      <c r="H27" s="14">
        <v>135</v>
      </c>
      <c r="I27" s="14">
        <f t="shared" si="3"/>
        <v>694.6</v>
      </c>
      <c r="J27" s="15">
        <f t="shared" si="0"/>
        <v>52095000</v>
      </c>
      <c r="K27" s="15">
        <f t="shared" si="4"/>
        <v>34730000</v>
      </c>
      <c r="L27" s="15">
        <f>VLOOKUP(C27,'[2]theo dõi thue Q1.2020'!$C$8:$G$128,5,0)</f>
        <v>2262862</v>
      </c>
      <c r="M27" s="15"/>
      <c r="N27" s="15">
        <f t="shared" si="1"/>
        <v>32467138</v>
      </c>
      <c r="O27" s="15" t="str">
        <f t="shared" si="2"/>
        <v/>
      </c>
      <c r="P27" s="17" t="s">
        <v>57</v>
      </c>
      <c r="Q27" s="18" t="s">
        <v>39</v>
      </c>
    </row>
    <row r="28" spans="1:17" s="1" customFormat="1" ht="14.25" x14ac:dyDescent="0.2">
      <c r="A28" s="9" t="s">
        <v>87</v>
      </c>
      <c r="B28" s="10" t="s">
        <v>88</v>
      </c>
      <c r="C28" s="11">
        <f>VLOOKUP(B28,'[1]CK T7_2020'!$B$10:$E$218,4,0)</f>
        <v>56110000659553</v>
      </c>
      <c r="D28" s="10" t="s">
        <v>60</v>
      </c>
      <c r="E28" s="12" t="s">
        <v>42</v>
      </c>
      <c r="F28" s="13">
        <v>11</v>
      </c>
      <c r="G28" s="14">
        <v>405.8</v>
      </c>
      <c r="H28" s="14">
        <v>114.8</v>
      </c>
      <c r="I28" s="14">
        <f t="shared" si="3"/>
        <v>291</v>
      </c>
      <c r="J28" s="15">
        <f t="shared" si="0"/>
        <v>21825000</v>
      </c>
      <c r="K28" s="15">
        <f t="shared" si="4"/>
        <v>14550000</v>
      </c>
      <c r="L28" s="15">
        <f>VLOOKUP(C28,'[2]theo dõi thue Q1.2020'!$C$8:$G$128,5,0)</f>
        <v>304764</v>
      </c>
      <c r="M28" s="15"/>
      <c r="N28" s="15">
        <f t="shared" si="1"/>
        <v>14245236</v>
      </c>
      <c r="O28" s="15" t="str">
        <f t="shared" si="2"/>
        <v/>
      </c>
      <c r="P28" s="17" t="s">
        <v>89</v>
      </c>
      <c r="Q28" s="18" t="s">
        <v>39</v>
      </c>
    </row>
    <row r="29" spans="1:17" s="1" customFormat="1" ht="14.25" x14ac:dyDescent="0.2">
      <c r="A29" s="9" t="s">
        <v>90</v>
      </c>
      <c r="B29" s="10" t="s">
        <v>91</v>
      </c>
      <c r="C29" s="11">
        <f>VLOOKUP(B29,'[1]CK T7_2020'!$B$10:$E$218,4,0)</f>
        <v>56110000681501</v>
      </c>
      <c r="D29" s="10" t="s">
        <v>60</v>
      </c>
      <c r="E29" s="12" t="s">
        <v>23</v>
      </c>
      <c r="F29" s="13">
        <v>15</v>
      </c>
      <c r="G29" s="14">
        <v>600.9</v>
      </c>
      <c r="H29" s="14">
        <v>135</v>
      </c>
      <c r="I29" s="14">
        <f t="shared" si="3"/>
        <v>465.9</v>
      </c>
      <c r="J29" s="15">
        <f t="shared" si="0"/>
        <v>34942500</v>
      </c>
      <c r="K29" s="15">
        <f t="shared" si="4"/>
        <v>23295000</v>
      </c>
      <c r="L29" s="15"/>
      <c r="M29" s="15"/>
      <c r="N29" s="15">
        <f t="shared" si="1"/>
        <v>23295000</v>
      </c>
      <c r="O29" s="15" t="str">
        <f t="shared" si="2"/>
        <v/>
      </c>
      <c r="P29" s="17" t="s">
        <v>57</v>
      </c>
      <c r="Q29" s="18" t="s">
        <v>39</v>
      </c>
    </row>
    <row r="30" spans="1:17" s="1" customFormat="1" ht="14.25" x14ac:dyDescent="0.2">
      <c r="A30" s="9" t="s">
        <v>92</v>
      </c>
      <c r="B30" s="10" t="s">
        <v>93</v>
      </c>
      <c r="C30" s="11">
        <f>VLOOKUP(B30,'[1]CK T7_2020'!$B$10:$E$218,4,0)</f>
        <v>56110000742338</v>
      </c>
      <c r="D30" s="10" t="s">
        <v>60</v>
      </c>
      <c r="E30" s="12" t="s">
        <v>42</v>
      </c>
      <c r="F30" s="13">
        <v>8</v>
      </c>
      <c r="G30" s="14">
        <v>285.79999999999995</v>
      </c>
      <c r="H30" s="14">
        <v>108</v>
      </c>
      <c r="I30" s="14">
        <f t="shared" si="3"/>
        <v>177.79999999999995</v>
      </c>
      <c r="J30" s="15">
        <f t="shared" si="0"/>
        <v>13334999.999999996</v>
      </c>
      <c r="K30" s="15">
        <f t="shared" si="4"/>
        <v>8889999.9999999981</v>
      </c>
      <c r="L30" s="15">
        <f>VLOOKUP(C30,'[2]theo dõi thue Q1.2020'!$C$8:$G$128,5,0)</f>
        <v>901282</v>
      </c>
      <c r="M30" s="15"/>
      <c r="N30" s="15">
        <f t="shared" si="1"/>
        <v>7988718</v>
      </c>
      <c r="O30" s="15" t="str">
        <f t="shared" si="2"/>
        <v/>
      </c>
      <c r="P30" s="17" t="s">
        <v>94</v>
      </c>
      <c r="Q30" s="18" t="s">
        <v>39</v>
      </c>
    </row>
    <row r="31" spans="1:17" s="1" customFormat="1" ht="14.25" x14ac:dyDescent="0.2">
      <c r="A31" s="9" t="s">
        <v>95</v>
      </c>
      <c r="B31" s="10" t="s">
        <v>96</v>
      </c>
      <c r="C31" s="11">
        <f>VLOOKUP(B31,'[1]CK T7_2020'!$B$10:$E$218,4,0)</f>
        <v>56110000991680</v>
      </c>
      <c r="D31" s="10" t="s">
        <v>53</v>
      </c>
      <c r="E31" s="12" t="s">
        <v>53</v>
      </c>
      <c r="F31" s="13">
        <v>8</v>
      </c>
      <c r="G31" s="14">
        <v>235.89999999999998</v>
      </c>
      <c r="H31" s="14">
        <v>127.5</v>
      </c>
      <c r="I31" s="14">
        <f t="shared" si="3"/>
        <v>108.39999999999998</v>
      </c>
      <c r="J31" s="15">
        <f t="shared" si="0"/>
        <v>8129999.9999999981</v>
      </c>
      <c r="K31" s="15">
        <f t="shared" si="4"/>
        <v>5419999.9999999991</v>
      </c>
      <c r="L31" s="15"/>
      <c r="M31" s="15"/>
      <c r="N31" s="15">
        <f t="shared" si="1"/>
        <v>5420000</v>
      </c>
      <c r="O31" s="15" t="str">
        <f t="shared" si="2"/>
        <v/>
      </c>
      <c r="P31" s="17" t="s">
        <v>49</v>
      </c>
      <c r="Q31" s="19" t="s">
        <v>39</v>
      </c>
    </row>
    <row r="32" spans="1:17" s="1" customFormat="1" ht="14.25" x14ac:dyDescent="0.2">
      <c r="A32" s="9" t="s">
        <v>97</v>
      </c>
      <c r="B32" s="10" t="s">
        <v>98</v>
      </c>
      <c r="C32" s="11">
        <v>56110001133953</v>
      </c>
      <c r="D32" s="10" t="s">
        <v>60</v>
      </c>
      <c r="E32" s="12" t="s">
        <v>42</v>
      </c>
      <c r="F32" s="13">
        <v>14</v>
      </c>
      <c r="G32" s="14">
        <v>808.69999999999993</v>
      </c>
      <c r="H32" s="14">
        <v>0</v>
      </c>
      <c r="I32" s="14">
        <f t="shared" si="3"/>
        <v>808.69999999999993</v>
      </c>
      <c r="J32" s="15">
        <f t="shared" si="0"/>
        <v>60652499.999999993</v>
      </c>
      <c r="K32" s="15">
        <f t="shared" si="4"/>
        <v>40435000</v>
      </c>
      <c r="L32" s="15">
        <f>VLOOKUP(C32,'[2]theo dõi thue Q1.2020'!$C$8:$G$128,5,0)</f>
        <v>2935052</v>
      </c>
      <c r="M32" s="15">
        <f>VLOOKUP(C32,'[3]bang tinh tru tien'!$C$9:$F$47,4,0)</f>
        <v>2062500</v>
      </c>
      <c r="N32" s="15">
        <f t="shared" si="1"/>
        <v>35437448</v>
      </c>
      <c r="O32" s="15" t="str">
        <f t="shared" si="2"/>
        <v/>
      </c>
      <c r="P32" s="17" t="s">
        <v>99</v>
      </c>
      <c r="Q32" s="18" t="s">
        <v>39</v>
      </c>
    </row>
    <row r="33" spans="1:17" s="1" customFormat="1" ht="14.25" x14ac:dyDescent="0.2">
      <c r="A33" s="9" t="s">
        <v>100</v>
      </c>
      <c r="B33" s="10" t="s">
        <v>101</v>
      </c>
      <c r="C33" s="11">
        <f>VLOOKUP(B33,'[1]CK T7_2020'!$B$10:$E$218,4,0)</f>
        <v>56110001232036</v>
      </c>
      <c r="D33" s="10" t="s">
        <v>60</v>
      </c>
      <c r="E33" s="12" t="s">
        <v>42</v>
      </c>
      <c r="F33" s="13">
        <v>2</v>
      </c>
      <c r="G33" s="14">
        <v>66.900000000000006</v>
      </c>
      <c r="H33" s="14">
        <v>135</v>
      </c>
      <c r="I33" s="14">
        <f t="shared" si="3"/>
        <v>0</v>
      </c>
      <c r="J33" s="15">
        <f t="shared" si="0"/>
        <v>0</v>
      </c>
      <c r="K33" s="15">
        <f t="shared" si="4"/>
        <v>0</v>
      </c>
      <c r="L33" s="15"/>
      <c r="M33" s="15"/>
      <c r="N33" s="15">
        <f t="shared" si="1"/>
        <v>0</v>
      </c>
      <c r="O33" s="15" t="str">
        <f t="shared" si="2"/>
        <v/>
      </c>
      <c r="P33" s="17" t="s">
        <v>57</v>
      </c>
      <c r="Q33" s="18" t="s">
        <v>39</v>
      </c>
    </row>
    <row r="34" spans="1:17" s="1" customFormat="1" ht="14.25" x14ac:dyDescent="0.2">
      <c r="A34" s="9" t="s">
        <v>102</v>
      </c>
      <c r="B34" s="10" t="s">
        <v>103</v>
      </c>
      <c r="C34" s="11">
        <v>56110001269113</v>
      </c>
      <c r="D34" s="10" t="s">
        <v>60</v>
      </c>
      <c r="E34" s="12" t="s">
        <v>42</v>
      </c>
      <c r="F34" s="13">
        <v>1</v>
      </c>
      <c r="G34" s="14">
        <v>27</v>
      </c>
      <c r="H34" s="14">
        <v>135</v>
      </c>
      <c r="I34" s="14">
        <f t="shared" si="3"/>
        <v>0</v>
      </c>
      <c r="J34" s="15">
        <f t="shared" si="0"/>
        <v>0</v>
      </c>
      <c r="K34" s="15">
        <f t="shared" si="4"/>
        <v>0</v>
      </c>
      <c r="L34" s="15"/>
      <c r="M34" s="15"/>
      <c r="N34" s="15">
        <f t="shared" si="1"/>
        <v>0</v>
      </c>
      <c r="O34" s="15" t="str">
        <f t="shared" si="2"/>
        <v/>
      </c>
      <c r="P34" s="17" t="s">
        <v>57</v>
      </c>
      <c r="Q34" s="18" t="s">
        <v>39</v>
      </c>
    </row>
    <row r="35" spans="1:17" s="1" customFormat="1" ht="14.25" x14ac:dyDescent="0.2">
      <c r="A35" s="9" t="s">
        <v>104</v>
      </c>
      <c r="B35" s="10" t="s">
        <v>105</v>
      </c>
      <c r="C35" s="11">
        <f>VLOOKUP(B35,'[1]CK T7_2020'!$B$10:$E$218,4,0)</f>
        <v>56110001269788</v>
      </c>
      <c r="D35" s="10" t="s">
        <v>60</v>
      </c>
      <c r="E35" s="12" t="s">
        <v>42</v>
      </c>
      <c r="F35" s="13">
        <v>1</v>
      </c>
      <c r="G35" s="14">
        <v>51.2</v>
      </c>
      <c r="H35" s="14">
        <v>135</v>
      </c>
      <c r="I35" s="14">
        <f t="shared" si="3"/>
        <v>0</v>
      </c>
      <c r="J35" s="15">
        <f t="shared" si="0"/>
        <v>0</v>
      </c>
      <c r="K35" s="15">
        <f t="shared" si="4"/>
        <v>0</v>
      </c>
      <c r="L35" s="15"/>
      <c r="M35" s="15"/>
      <c r="N35" s="15">
        <f t="shared" si="1"/>
        <v>0</v>
      </c>
      <c r="O35" s="15" t="str">
        <f t="shared" si="2"/>
        <v/>
      </c>
      <c r="P35" s="17" t="s">
        <v>57</v>
      </c>
      <c r="Q35" s="18" t="s">
        <v>39</v>
      </c>
    </row>
    <row r="36" spans="1:17" s="1" customFormat="1" ht="14.25" x14ac:dyDescent="0.2">
      <c r="A36" s="9" t="s">
        <v>106</v>
      </c>
      <c r="B36" s="10" t="s">
        <v>107</v>
      </c>
      <c r="C36" s="11">
        <f>VLOOKUP(B36,'[1]CK T7_2020'!$B$10:$E$218,4,0)</f>
        <v>56110000259607</v>
      </c>
      <c r="D36" s="10" t="s">
        <v>52</v>
      </c>
      <c r="E36" s="12" t="s">
        <v>53</v>
      </c>
      <c r="F36" s="13">
        <v>11</v>
      </c>
      <c r="G36" s="14">
        <v>290.09999999999997</v>
      </c>
      <c r="H36" s="14">
        <v>127.5</v>
      </c>
      <c r="I36" s="14">
        <f t="shared" si="3"/>
        <v>162.59999999999997</v>
      </c>
      <c r="J36" s="15">
        <f t="shared" si="0"/>
        <v>12194999.999999998</v>
      </c>
      <c r="K36" s="15">
        <f t="shared" si="4"/>
        <v>8129999.9999999981</v>
      </c>
      <c r="L36" s="16">
        <v>3000000</v>
      </c>
      <c r="M36" s="15"/>
      <c r="N36" s="15">
        <f t="shared" si="1"/>
        <v>5130000</v>
      </c>
      <c r="O36" s="15" t="str">
        <f t="shared" si="2"/>
        <v/>
      </c>
      <c r="P36" s="17" t="s">
        <v>108</v>
      </c>
      <c r="Q36" s="18" t="s">
        <v>109</v>
      </c>
    </row>
    <row r="37" spans="1:17" s="1" customFormat="1" ht="14.25" x14ac:dyDescent="0.2">
      <c r="A37" s="9" t="s">
        <v>110</v>
      </c>
      <c r="B37" s="10" t="s">
        <v>111</v>
      </c>
      <c r="C37" s="11">
        <f>VLOOKUP(B37,'[1]CK T7_2020'!$B$10:$E$218,4,0)</f>
        <v>56110000259652</v>
      </c>
      <c r="D37" s="10" t="s">
        <v>22</v>
      </c>
      <c r="E37" s="12" t="s">
        <v>42</v>
      </c>
      <c r="F37" s="13">
        <v>10</v>
      </c>
      <c r="G37" s="14">
        <v>449.2</v>
      </c>
      <c r="H37" s="14">
        <v>0</v>
      </c>
      <c r="I37" s="14">
        <f t="shared" si="3"/>
        <v>449.2</v>
      </c>
      <c r="J37" s="15">
        <f t="shared" si="0"/>
        <v>33690000</v>
      </c>
      <c r="K37" s="15">
        <f t="shared" si="4"/>
        <v>22460000</v>
      </c>
      <c r="L37" s="15">
        <f>VLOOKUP(C37,'[2]theo dõi thue Q1.2020'!$C$8:$G$128,5,0)</f>
        <v>3008209</v>
      </c>
      <c r="M37" s="15"/>
      <c r="N37" s="15">
        <f t="shared" si="1"/>
        <v>19451791</v>
      </c>
      <c r="O37" s="15" t="str">
        <f t="shared" si="2"/>
        <v/>
      </c>
      <c r="P37" s="17" t="s">
        <v>99</v>
      </c>
      <c r="Q37" s="18" t="s">
        <v>109</v>
      </c>
    </row>
    <row r="38" spans="1:17" s="1" customFormat="1" ht="14.25" x14ac:dyDescent="0.2">
      <c r="A38" s="9" t="s">
        <v>112</v>
      </c>
      <c r="B38" s="10" t="s">
        <v>113</v>
      </c>
      <c r="C38" s="11">
        <f>VLOOKUP(B38,'[1]CK T7_2020'!$B$10:$E$218,4,0)</f>
        <v>56110000259379</v>
      </c>
      <c r="D38" s="10" t="s">
        <v>22</v>
      </c>
      <c r="E38" s="12" t="s">
        <v>23</v>
      </c>
      <c r="F38" s="13">
        <v>18</v>
      </c>
      <c r="G38" s="14">
        <v>937.60000000000014</v>
      </c>
      <c r="H38" s="14">
        <v>108</v>
      </c>
      <c r="I38" s="14">
        <f t="shared" si="3"/>
        <v>829.60000000000014</v>
      </c>
      <c r="J38" s="15">
        <f t="shared" si="0"/>
        <v>62220000.000000007</v>
      </c>
      <c r="K38" s="15">
        <f t="shared" si="4"/>
        <v>41480000.000000007</v>
      </c>
      <c r="L38" s="15">
        <f>VLOOKUP(C38,'[2]theo dõi thue Q1.2020'!$C$8:$G$128,5,0)</f>
        <v>4748606</v>
      </c>
      <c r="M38" s="15"/>
      <c r="N38" s="15">
        <f t="shared" si="1"/>
        <v>36731394</v>
      </c>
      <c r="O38" s="15" t="str">
        <f t="shared" si="2"/>
        <v/>
      </c>
      <c r="P38" s="17" t="s">
        <v>94</v>
      </c>
      <c r="Q38" s="19" t="s">
        <v>109</v>
      </c>
    </row>
    <row r="39" spans="1:17" s="1" customFormat="1" ht="14.25" x14ac:dyDescent="0.2">
      <c r="A39" s="9" t="s">
        <v>114</v>
      </c>
      <c r="B39" s="10" t="s">
        <v>115</v>
      </c>
      <c r="C39" s="11">
        <f>VLOOKUP(B39,'[1]CK T7_2020'!$B$10:$E$218,4,0)</f>
        <v>56110000259722</v>
      </c>
      <c r="D39" s="10" t="s">
        <v>52</v>
      </c>
      <c r="E39" s="12" t="s">
        <v>53</v>
      </c>
      <c r="F39" s="13">
        <v>16</v>
      </c>
      <c r="G39" s="14">
        <v>398.8</v>
      </c>
      <c r="H39" s="14">
        <v>127.5</v>
      </c>
      <c r="I39" s="14">
        <f t="shared" si="3"/>
        <v>271.3</v>
      </c>
      <c r="J39" s="15">
        <f t="shared" si="0"/>
        <v>20347500</v>
      </c>
      <c r="K39" s="15">
        <f t="shared" si="4"/>
        <v>13565000</v>
      </c>
      <c r="L39" s="15">
        <f>VLOOKUP(C39,'[2]theo dõi thue Q1.2020'!$C$8:$G$128,5,0)</f>
        <v>1783473</v>
      </c>
      <c r="M39" s="15"/>
      <c r="N39" s="15">
        <f t="shared" si="1"/>
        <v>11781527</v>
      </c>
      <c r="O39" s="15" t="str">
        <f t="shared" si="2"/>
        <v/>
      </c>
      <c r="P39" s="17" t="s">
        <v>49</v>
      </c>
      <c r="Q39" s="19" t="s">
        <v>109</v>
      </c>
    </row>
    <row r="40" spans="1:17" s="1" customFormat="1" ht="14.25" x14ac:dyDescent="0.2">
      <c r="A40" s="9" t="s">
        <v>116</v>
      </c>
      <c r="B40" s="10" t="s">
        <v>117</v>
      </c>
      <c r="C40" s="11">
        <f>VLOOKUP(B40,'[1]CK T7_2020'!$B$10:$E$218,4,0)</f>
        <v>56110000259698</v>
      </c>
      <c r="D40" s="10" t="s">
        <v>60</v>
      </c>
      <c r="E40" s="12" t="s">
        <v>42</v>
      </c>
      <c r="F40" s="13">
        <v>15</v>
      </c>
      <c r="G40" s="14">
        <v>427</v>
      </c>
      <c r="H40" s="14">
        <v>114.8</v>
      </c>
      <c r="I40" s="14">
        <f t="shared" si="3"/>
        <v>312.2</v>
      </c>
      <c r="J40" s="15">
        <f t="shared" si="0"/>
        <v>23415000</v>
      </c>
      <c r="K40" s="15">
        <f t="shared" si="4"/>
        <v>15610000</v>
      </c>
      <c r="L40" s="15">
        <f>VLOOKUP(C40,'[2]theo dõi thue Q1.2020'!$C$8:$G$128,5,0)</f>
        <v>1610616</v>
      </c>
      <c r="M40" s="15"/>
      <c r="N40" s="15">
        <f t="shared" si="1"/>
        <v>13999384</v>
      </c>
      <c r="O40" s="15" t="str">
        <f t="shared" si="2"/>
        <v/>
      </c>
      <c r="P40" s="17" t="s">
        <v>49</v>
      </c>
      <c r="Q40" s="18" t="s">
        <v>109</v>
      </c>
    </row>
    <row r="41" spans="1:17" s="1" customFormat="1" ht="14.25" x14ac:dyDescent="0.2">
      <c r="A41" s="9" t="s">
        <v>118</v>
      </c>
      <c r="B41" s="10" t="s">
        <v>119</v>
      </c>
      <c r="C41" s="11">
        <f>VLOOKUP(B41,'[1]CK T7_2020'!$B$10:$E$218,4,0)</f>
        <v>56110000259290</v>
      </c>
      <c r="D41" s="10" t="s">
        <v>60</v>
      </c>
      <c r="E41" s="12" t="s">
        <v>42</v>
      </c>
      <c r="F41" s="13">
        <v>14</v>
      </c>
      <c r="G41" s="14">
        <v>528.20000000000005</v>
      </c>
      <c r="H41" s="14">
        <v>114.8</v>
      </c>
      <c r="I41" s="14">
        <f t="shared" si="3"/>
        <v>413.40000000000003</v>
      </c>
      <c r="J41" s="15">
        <f t="shared" si="0"/>
        <v>31005000.000000004</v>
      </c>
      <c r="K41" s="15">
        <f t="shared" si="4"/>
        <v>20670000</v>
      </c>
      <c r="L41" s="15">
        <f>VLOOKUP(C41,'[2]theo dõi thue Q1.2020'!$C$8:$G$128,5,0)</f>
        <v>214905</v>
      </c>
      <c r="M41" s="15"/>
      <c r="N41" s="15">
        <f t="shared" si="1"/>
        <v>20455095</v>
      </c>
      <c r="O41" s="15" t="str">
        <f t="shared" si="2"/>
        <v/>
      </c>
      <c r="P41" s="17" t="s">
        <v>120</v>
      </c>
      <c r="Q41" s="18" t="s">
        <v>109</v>
      </c>
    </row>
    <row r="42" spans="1:17" s="1" customFormat="1" ht="14.25" x14ac:dyDescent="0.2">
      <c r="A42" s="9" t="s">
        <v>121</v>
      </c>
      <c r="B42" s="10" t="s">
        <v>122</v>
      </c>
      <c r="C42" s="11">
        <f>VLOOKUP(B42,'[1]CK T7_2020'!$B$10:$E$218,4,0)</f>
        <v>56110000259704</v>
      </c>
      <c r="D42" s="10" t="s">
        <v>52</v>
      </c>
      <c r="E42" s="12" t="s">
        <v>42</v>
      </c>
      <c r="F42" s="13">
        <v>11</v>
      </c>
      <c r="G42" s="14">
        <v>246.39999999999998</v>
      </c>
      <c r="H42" s="14">
        <v>150</v>
      </c>
      <c r="I42" s="14">
        <f t="shared" si="3"/>
        <v>96.399999999999977</v>
      </c>
      <c r="J42" s="15">
        <f t="shared" si="0"/>
        <v>7229999.9999999981</v>
      </c>
      <c r="K42" s="15">
        <f t="shared" si="4"/>
        <v>4819999.9999999991</v>
      </c>
      <c r="L42" s="15">
        <f>VLOOKUP(C42,'[2]theo dõi thue Q1.2020'!$C$8:$G$128,5,0)</f>
        <v>730757</v>
      </c>
      <c r="M42" s="15"/>
      <c r="N42" s="15">
        <f t="shared" si="1"/>
        <v>4089243</v>
      </c>
      <c r="O42" s="15" t="str">
        <f t="shared" si="2"/>
        <v/>
      </c>
      <c r="P42" s="17" t="s">
        <v>57</v>
      </c>
      <c r="Q42" s="18" t="s">
        <v>109</v>
      </c>
    </row>
    <row r="43" spans="1:17" s="1" customFormat="1" ht="14.25" x14ac:dyDescent="0.2">
      <c r="A43" s="9" t="s">
        <v>123</v>
      </c>
      <c r="B43" s="10" t="s">
        <v>124</v>
      </c>
      <c r="C43" s="11">
        <f>VLOOKUP(B43,'[1]CK T7_2020'!$B$10:$E$218,4,0)</f>
        <v>56110000259412</v>
      </c>
      <c r="D43" s="10" t="s">
        <v>60</v>
      </c>
      <c r="E43" s="12" t="s">
        <v>42</v>
      </c>
      <c r="F43" s="13">
        <v>11</v>
      </c>
      <c r="G43" s="14">
        <v>509.7</v>
      </c>
      <c r="H43" s="14">
        <v>135</v>
      </c>
      <c r="I43" s="14">
        <f t="shared" si="3"/>
        <v>374.7</v>
      </c>
      <c r="J43" s="15">
        <f t="shared" si="0"/>
        <v>28102500</v>
      </c>
      <c r="K43" s="15">
        <f t="shared" si="4"/>
        <v>18735000</v>
      </c>
      <c r="L43" s="15">
        <f>VLOOKUP(C43,'[2]theo dõi thue Q1.2020'!$C$8:$G$128,5,0)</f>
        <v>3773709</v>
      </c>
      <c r="M43" s="15">
        <f>VLOOKUP(C43,'[3]bang tinh tru tien'!$C$9:$F$47,4,0)</f>
        <v>3825000</v>
      </c>
      <c r="N43" s="15">
        <f t="shared" si="1"/>
        <v>11136291</v>
      </c>
      <c r="O43" s="15" t="str">
        <f t="shared" si="2"/>
        <v/>
      </c>
      <c r="P43" s="17" t="s">
        <v>57</v>
      </c>
      <c r="Q43" s="18" t="s">
        <v>109</v>
      </c>
    </row>
    <row r="44" spans="1:17" s="1" customFormat="1" ht="14.25" x14ac:dyDescent="0.2">
      <c r="A44" s="9" t="s">
        <v>125</v>
      </c>
      <c r="B44" s="10" t="s">
        <v>126</v>
      </c>
      <c r="C44" s="11">
        <f>VLOOKUP(B44,'[1]CK T7_2020'!$B$10:$E$218,4,0)</f>
        <v>56110000259306</v>
      </c>
      <c r="D44" s="10" t="s">
        <v>60</v>
      </c>
      <c r="E44" s="12" t="s">
        <v>23</v>
      </c>
      <c r="F44" s="13">
        <v>16</v>
      </c>
      <c r="G44" s="14">
        <v>753.4</v>
      </c>
      <c r="H44" s="14">
        <v>101.2</v>
      </c>
      <c r="I44" s="14">
        <f t="shared" si="3"/>
        <v>652.19999999999993</v>
      </c>
      <c r="J44" s="15">
        <f t="shared" si="0"/>
        <v>48914999.999999993</v>
      </c>
      <c r="K44" s="15">
        <f t="shared" si="4"/>
        <v>32609999.999999996</v>
      </c>
      <c r="L44" s="15">
        <f>VLOOKUP(C44,'[2]theo dõi thue Q1.2020'!$C$8:$G$128,5,0)</f>
        <v>1192184</v>
      </c>
      <c r="M44" s="15"/>
      <c r="N44" s="15">
        <f t="shared" si="1"/>
        <v>31417816</v>
      </c>
      <c r="O44" s="15" t="str">
        <f t="shared" si="2"/>
        <v/>
      </c>
      <c r="P44" s="17" t="s">
        <v>43</v>
      </c>
      <c r="Q44" s="18" t="s">
        <v>109</v>
      </c>
    </row>
    <row r="45" spans="1:17" s="1" customFormat="1" ht="14.25" x14ac:dyDescent="0.2">
      <c r="A45" s="9" t="s">
        <v>127</v>
      </c>
      <c r="B45" s="10" t="s">
        <v>128</v>
      </c>
      <c r="C45" s="11">
        <f>VLOOKUP(B45,'[1]CK T7_2020'!$B$10:$E$218,4,0)</f>
        <v>56110000259661</v>
      </c>
      <c r="D45" s="10" t="s">
        <v>52</v>
      </c>
      <c r="E45" s="12" t="s">
        <v>42</v>
      </c>
      <c r="F45" s="13">
        <v>5</v>
      </c>
      <c r="G45" s="14">
        <v>108.89999999999999</v>
      </c>
      <c r="H45" s="14">
        <v>127.5</v>
      </c>
      <c r="I45" s="14">
        <f t="shared" si="3"/>
        <v>0</v>
      </c>
      <c r="J45" s="15">
        <f t="shared" si="0"/>
        <v>0</v>
      </c>
      <c r="K45" s="15">
        <f t="shared" si="4"/>
        <v>0</v>
      </c>
      <c r="L45" s="15"/>
      <c r="M45" s="15"/>
      <c r="N45" s="15">
        <f t="shared" si="1"/>
        <v>0</v>
      </c>
      <c r="O45" s="15" t="str">
        <f t="shared" si="2"/>
        <v/>
      </c>
      <c r="P45" s="17" t="s">
        <v>49</v>
      </c>
      <c r="Q45" s="18" t="s">
        <v>109</v>
      </c>
    </row>
    <row r="46" spans="1:17" s="1" customFormat="1" ht="14.25" x14ac:dyDescent="0.2">
      <c r="A46" s="9" t="s">
        <v>129</v>
      </c>
      <c r="B46" s="10" t="s">
        <v>130</v>
      </c>
      <c r="C46" s="11">
        <f>VLOOKUP(B46,'[1]CK T7_2020'!$B$10:$E$218,4,0)</f>
        <v>56110000259342</v>
      </c>
      <c r="D46" s="10" t="s">
        <v>52</v>
      </c>
      <c r="E46" s="12" t="s">
        <v>42</v>
      </c>
      <c r="F46" s="13">
        <v>7</v>
      </c>
      <c r="G46" s="14">
        <v>219.39999999999998</v>
      </c>
      <c r="H46" s="14">
        <v>127.5</v>
      </c>
      <c r="I46" s="14">
        <f t="shared" si="3"/>
        <v>91.899999999999977</v>
      </c>
      <c r="J46" s="15">
        <f t="shared" si="0"/>
        <v>6892499.9999999981</v>
      </c>
      <c r="K46" s="15">
        <f t="shared" si="4"/>
        <v>4594999.9999999991</v>
      </c>
      <c r="L46" s="15">
        <f>VLOOKUP(C46,'[2]theo dõi thue Q1.2020'!$C$8:$G$128,5,0)</f>
        <v>867530</v>
      </c>
      <c r="M46" s="15"/>
      <c r="N46" s="15">
        <f t="shared" si="1"/>
        <v>3727470</v>
      </c>
      <c r="O46" s="15" t="str">
        <f t="shared" si="2"/>
        <v/>
      </c>
      <c r="P46" s="17" t="s">
        <v>49</v>
      </c>
      <c r="Q46" s="18" t="s">
        <v>109</v>
      </c>
    </row>
    <row r="47" spans="1:17" s="1" customFormat="1" ht="14.25" x14ac:dyDescent="0.2">
      <c r="A47" s="9" t="s">
        <v>131</v>
      </c>
      <c r="B47" s="10" t="s">
        <v>132</v>
      </c>
      <c r="C47" s="11">
        <f>VLOOKUP(B47,'[1]CK T7_2020'!$B$10:$E$218,4,0)</f>
        <v>56110000259397</v>
      </c>
      <c r="D47" s="10" t="s">
        <v>60</v>
      </c>
      <c r="E47" s="12" t="s">
        <v>42</v>
      </c>
      <c r="F47" s="13">
        <v>14</v>
      </c>
      <c r="G47" s="14">
        <v>551.1</v>
      </c>
      <c r="H47" s="14">
        <v>0</v>
      </c>
      <c r="I47" s="14">
        <f t="shared" si="3"/>
        <v>551.1</v>
      </c>
      <c r="J47" s="15">
        <f t="shared" si="0"/>
        <v>41332500</v>
      </c>
      <c r="K47" s="15">
        <f t="shared" si="4"/>
        <v>27555000</v>
      </c>
      <c r="L47" s="15">
        <f>VLOOKUP(C47,'[2]theo dõi thue Q1.2020'!$C$8:$G$128,5,0)</f>
        <v>662255</v>
      </c>
      <c r="M47" s="15"/>
      <c r="N47" s="15">
        <f t="shared" si="1"/>
        <v>26892745</v>
      </c>
      <c r="O47" s="15" t="str">
        <f t="shared" si="2"/>
        <v/>
      </c>
      <c r="P47" s="17" t="s">
        <v>99</v>
      </c>
      <c r="Q47" s="18" t="s">
        <v>109</v>
      </c>
    </row>
    <row r="48" spans="1:17" s="1" customFormat="1" ht="14.25" x14ac:dyDescent="0.2">
      <c r="A48" s="9" t="s">
        <v>133</v>
      </c>
      <c r="B48" s="10" t="s">
        <v>134</v>
      </c>
      <c r="C48" s="11">
        <f>VLOOKUP(B48,'[1]CK T7_2020'!$B$10:$E$218,4,0)</f>
        <v>56110000259537</v>
      </c>
      <c r="D48" s="10" t="s">
        <v>22</v>
      </c>
      <c r="E48" s="12" t="s">
        <v>23</v>
      </c>
      <c r="F48" s="13">
        <v>6</v>
      </c>
      <c r="G48" s="14">
        <v>181.10000000000002</v>
      </c>
      <c r="H48" s="14">
        <v>94.5</v>
      </c>
      <c r="I48" s="14">
        <f t="shared" si="3"/>
        <v>86.600000000000023</v>
      </c>
      <c r="J48" s="15">
        <f t="shared" si="0"/>
        <v>6495000.0000000019</v>
      </c>
      <c r="K48" s="15">
        <f t="shared" si="4"/>
        <v>4330000.0000000009</v>
      </c>
      <c r="L48" s="15">
        <f>VLOOKUP(C48,'[2]theo dõi thue Q1.2020'!$C$8:$G$128,5,0)</f>
        <v>761079</v>
      </c>
      <c r="M48" s="15"/>
      <c r="N48" s="15">
        <f t="shared" si="1"/>
        <v>3568921</v>
      </c>
      <c r="O48" s="15" t="str">
        <f t="shared" si="2"/>
        <v/>
      </c>
      <c r="P48" s="17" t="s">
        <v>38</v>
      </c>
      <c r="Q48" s="18" t="s">
        <v>109</v>
      </c>
    </row>
    <row r="49" spans="1:17" s="1" customFormat="1" ht="14.25" x14ac:dyDescent="0.2">
      <c r="A49" s="21" t="s">
        <v>135</v>
      </c>
      <c r="B49" s="10" t="s">
        <v>136</v>
      </c>
      <c r="C49" s="11">
        <f>VLOOKUP(B49,'[1]CK T7_2020'!$B$10:$E$218,4,0)</f>
        <v>56110000259643</v>
      </c>
      <c r="D49" s="10" t="s">
        <v>60</v>
      </c>
      <c r="E49" s="12" t="s">
        <v>42</v>
      </c>
      <c r="F49" s="13">
        <v>17</v>
      </c>
      <c r="G49" s="14">
        <v>393</v>
      </c>
      <c r="H49" s="14">
        <v>135</v>
      </c>
      <c r="I49" s="14">
        <f t="shared" si="3"/>
        <v>258</v>
      </c>
      <c r="J49" s="15">
        <f t="shared" si="0"/>
        <v>19350000</v>
      </c>
      <c r="K49" s="15">
        <f t="shared" si="4"/>
        <v>12900000</v>
      </c>
      <c r="L49" s="15"/>
      <c r="M49" s="15"/>
      <c r="N49" s="15">
        <f t="shared" si="1"/>
        <v>12900000</v>
      </c>
      <c r="O49" s="15" t="str">
        <f t="shared" si="2"/>
        <v/>
      </c>
      <c r="P49" s="17" t="s">
        <v>57</v>
      </c>
      <c r="Q49" s="18" t="s">
        <v>109</v>
      </c>
    </row>
    <row r="50" spans="1:17" s="1" customFormat="1" ht="14.25" x14ac:dyDescent="0.2">
      <c r="A50" s="9" t="s">
        <v>137</v>
      </c>
      <c r="B50" s="10" t="s">
        <v>138</v>
      </c>
      <c r="C50" s="11">
        <v>56110000259315</v>
      </c>
      <c r="D50" s="10" t="s">
        <v>60</v>
      </c>
      <c r="E50" s="12" t="s">
        <v>42</v>
      </c>
      <c r="F50" s="13">
        <v>8</v>
      </c>
      <c r="G50" s="14">
        <v>177.39999999999998</v>
      </c>
      <c r="H50" s="14">
        <v>121.5</v>
      </c>
      <c r="I50" s="14">
        <f t="shared" si="3"/>
        <v>55.899999999999977</v>
      </c>
      <c r="J50" s="15">
        <f t="shared" si="0"/>
        <v>4192499.9999999981</v>
      </c>
      <c r="K50" s="15">
        <f t="shared" si="4"/>
        <v>2794999.9999999991</v>
      </c>
      <c r="L50" s="15">
        <f>VLOOKUP(C50,'[2]theo dõi thue Q1.2020'!$C$8:$G$128,5,0)</f>
        <v>1859987</v>
      </c>
      <c r="M50" s="15">
        <v>935013</v>
      </c>
      <c r="N50" s="15">
        <f t="shared" si="1"/>
        <v>0</v>
      </c>
      <c r="O50" s="15" t="str">
        <f t="shared" si="2"/>
        <v/>
      </c>
      <c r="P50" s="17" t="s">
        <v>139</v>
      </c>
      <c r="Q50" s="18" t="s">
        <v>109</v>
      </c>
    </row>
    <row r="51" spans="1:17" s="1" customFormat="1" ht="14.25" x14ac:dyDescent="0.2">
      <c r="A51" s="9" t="s">
        <v>140</v>
      </c>
      <c r="B51" s="10" t="s">
        <v>141</v>
      </c>
      <c r="C51" s="11">
        <f>VLOOKUP(B51,'[1]CK T7_2020'!$B$10:$E$218,4,0)</f>
        <v>56110000259689</v>
      </c>
      <c r="D51" s="10" t="s">
        <v>60</v>
      </c>
      <c r="E51" s="12" t="s">
        <v>42</v>
      </c>
      <c r="F51" s="13">
        <v>11</v>
      </c>
      <c r="G51" s="14">
        <v>514.29999999999995</v>
      </c>
      <c r="H51" s="14">
        <v>121.5</v>
      </c>
      <c r="I51" s="14">
        <f t="shared" si="3"/>
        <v>392.79999999999995</v>
      </c>
      <c r="J51" s="15">
        <f t="shared" si="0"/>
        <v>29459999.999999996</v>
      </c>
      <c r="K51" s="15">
        <f t="shared" si="4"/>
        <v>19639999.999999996</v>
      </c>
      <c r="L51" s="15">
        <f>VLOOKUP(C51,'[2]theo dõi thue Q1.2020'!$C$8:$G$128,5,0)</f>
        <v>1764879</v>
      </c>
      <c r="M51" s="15">
        <f>VLOOKUP(C51,'[3]bang tinh tru tien'!$C$9:$F$47,4,0)</f>
        <v>3825000</v>
      </c>
      <c r="N51" s="15">
        <f t="shared" si="1"/>
        <v>14050121</v>
      </c>
      <c r="O51" s="15" t="str">
        <f t="shared" si="2"/>
        <v/>
      </c>
      <c r="P51" s="17" t="s">
        <v>139</v>
      </c>
      <c r="Q51" s="18" t="s">
        <v>109</v>
      </c>
    </row>
    <row r="52" spans="1:17" s="1" customFormat="1" ht="14.25" x14ac:dyDescent="0.2">
      <c r="A52" s="9" t="s">
        <v>142</v>
      </c>
      <c r="B52" s="10" t="s">
        <v>143</v>
      </c>
      <c r="C52" s="11">
        <f>VLOOKUP(B52,'[1]CK T7_2020'!$B$10:$E$218,4,0)</f>
        <v>56110000373312</v>
      </c>
      <c r="D52" s="10" t="s">
        <v>60</v>
      </c>
      <c r="E52" s="12" t="s">
        <v>42</v>
      </c>
      <c r="F52" s="13">
        <v>10</v>
      </c>
      <c r="G52" s="14">
        <v>343</v>
      </c>
      <c r="H52" s="14">
        <v>135</v>
      </c>
      <c r="I52" s="14">
        <f t="shared" si="3"/>
        <v>208</v>
      </c>
      <c r="J52" s="15">
        <f t="shared" si="0"/>
        <v>15600000</v>
      </c>
      <c r="K52" s="15">
        <f t="shared" si="4"/>
        <v>10400000</v>
      </c>
      <c r="L52" s="15"/>
      <c r="M52" s="15"/>
      <c r="N52" s="15">
        <f t="shared" si="1"/>
        <v>10400000</v>
      </c>
      <c r="O52" s="15" t="str">
        <f t="shared" si="2"/>
        <v/>
      </c>
      <c r="P52" s="17" t="s">
        <v>57</v>
      </c>
      <c r="Q52" s="18" t="s">
        <v>109</v>
      </c>
    </row>
    <row r="53" spans="1:17" s="1" customFormat="1" x14ac:dyDescent="0.2">
      <c r="A53" s="9" t="s">
        <v>144</v>
      </c>
      <c r="B53" s="10" t="s">
        <v>145</v>
      </c>
      <c r="C53" s="22">
        <v>56110000373349</v>
      </c>
      <c r="D53" s="10" t="s">
        <v>60</v>
      </c>
      <c r="E53" s="12" t="s">
        <v>42</v>
      </c>
      <c r="F53" s="13">
        <v>12</v>
      </c>
      <c r="G53" s="14">
        <v>338.59999999999991</v>
      </c>
      <c r="H53" s="14">
        <v>114.8</v>
      </c>
      <c r="I53" s="14">
        <f t="shared" si="3"/>
        <v>223.7999999999999</v>
      </c>
      <c r="J53" s="15">
        <f t="shared" si="0"/>
        <v>16784999.999999993</v>
      </c>
      <c r="K53" s="15">
        <f t="shared" si="4"/>
        <v>11189999.999999994</v>
      </c>
      <c r="L53" s="15">
        <f>VLOOKUP(C53,'[2]theo dõi thue Q1.2020'!$C$8:$G$128,5,0)</f>
        <v>2722790</v>
      </c>
      <c r="M53" s="15"/>
      <c r="N53" s="15">
        <f t="shared" si="1"/>
        <v>8467210</v>
      </c>
      <c r="O53" s="15" t="str">
        <f t="shared" si="2"/>
        <v/>
      </c>
      <c r="P53" s="17" t="s">
        <v>49</v>
      </c>
      <c r="Q53" s="18" t="s">
        <v>109</v>
      </c>
    </row>
    <row r="54" spans="1:17" s="1" customFormat="1" ht="14.25" x14ac:dyDescent="0.2">
      <c r="A54" s="9" t="s">
        <v>146</v>
      </c>
      <c r="B54" s="10" t="s">
        <v>147</v>
      </c>
      <c r="C54" s="11">
        <f>VLOOKUP(B54,'[1]CK T7_2020'!$B$10:$E$218,4,0)</f>
        <v>56110000373330</v>
      </c>
      <c r="D54" s="10" t="s">
        <v>60</v>
      </c>
      <c r="E54" s="12" t="s">
        <v>23</v>
      </c>
      <c r="F54" s="13">
        <v>12</v>
      </c>
      <c r="G54" s="14">
        <v>436.50000000000006</v>
      </c>
      <c r="H54" s="14">
        <v>108</v>
      </c>
      <c r="I54" s="14">
        <f t="shared" si="3"/>
        <v>328.50000000000006</v>
      </c>
      <c r="J54" s="15">
        <f t="shared" si="0"/>
        <v>24637500.000000004</v>
      </c>
      <c r="K54" s="15">
        <f t="shared" si="4"/>
        <v>16425000.000000004</v>
      </c>
      <c r="L54" s="15"/>
      <c r="M54" s="15">
        <f>VLOOKUP(C54,'[3]bang tinh tru tien'!$C$9:$F$47,4,0)</f>
        <v>975000</v>
      </c>
      <c r="N54" s="15">
        <f t="shared" si="1"/>
        <v>15450000</v>
      </c>
      <c r="O54" s="15" t="str">
        <f t="shared" si="2"/>
        <v/>
      </c>
      <c r="P54" s="17" t="s">
        <v>94</v>
      </c>
      <c r="Q54" s="18" t="s">
        <v>109</v>
      </c>
    </row>
    <row r="55" spans="1:17" s="1" customFormat="1" ht="14.25" x14ac:dyDescent="0.2">
      <c r="A55" s="9" t="s">
        <v>148</v>
      </c>
      <c r="B55" s="10" t="s">
        <v>149</v>
      </c>
      <c r="C55" s="11">
        <f>VLOOKUP(B55,'[1]CK T7_2020'!$B$10:$E$218,4,0)</f>
        <v>56110000471207</v>
      </c>
      <c r="D55" s="10" t="s">
        <v>60</v>
      </c>
      <c r="E55" s="12" t="s">
        <v>42</v>
      </c>
      <c r="F55" s="13">
        <v>12</v>
      </c>
      <c r="G55" s="14">
        <v>589.70000000000005</v>
      </c>
      <c r="H55" s="14">
        <v>121.5</v>
      </c>
      <c r="I55" s="14">
        <f t="shared" si="3"/>
        <v>468.20000000000005</v>
      </c>
      <c r="J55" s="15">
        <f t="shared" si="0"/>
        <v>35115000</v>
      </c>
      <c r="K55" s="15">
        <f t="shared" si="4"/>
        <v>23410000.000000004</v>
      </c>
      <c r="L55" s="15"/>
      <c r="M55" s="15">
        <f>VLOOKUP(C55,'[3]bang tinh tru tien'!$C$9:$F$47,4,0)</f>
        <v>3825000</v>
      </c>
      <c r="N55" s="15">
        <f t="shared" si="1"/>
        <v>19585000</v>
      </c>
      <c r="O55" s="15" t="str">
        <f t="shared" si="2"/>
        <v/>
      </c>
      <c r="P55" s="17" t="s">
        <v>139</v>
      </c>
      <c r="Q55" s="18" t="s">
        <v>109</v>
      </c>
    </row>
    <row r="56" spans="1:17" s="1" customFormat="1" ht="14.25" x14ac:dyDescent="0.2">
      <c r="A56" s="9" t="s">
        <v>150</v>
      </c>
      <c r="B56" s="10" t="s">
        <v>151</v>
      </c>
      <c r="C56" s="11">
        <f>VLOOKUP(B56,'[1]CK T7_2020'!$B$10:$E$218,4,0)</f>
        <v>56110000490390</v>
      </c>
      <c r="D56" s="10" t="s">
        <v>60</v>
      </c>
      <c r="E56" s="12" t="s">
        <v>42</v>
      </c>
      <c r="F56" s="13">
        <v>11</v>
      </c>
      <c r="G56" s="14">
        <v>264.5</v>
      </c>
      <c r="H56" s="14">
        <v>121.5</v>
      </c>
      <c r="I56" s="14">
        <f t="shared" si="3"/>
        <v>143</v>
      </c>
      <c r="J56" s="15">
        <f t="shared" si="0"/>
        <v>10725000</v>
      </c>
      <c r="K56" s="15">
        <f t="shared" si="4"/>
        <v>7150000</v>
      </c>
      <c r="L56" s="15">
        <f>VLOOKUP(C56,'[2]theo dõi thue Q1.2020'!$C$8:$G$128,5,0)</f>
        <v>556631</v>
      </c>
      <c r="M56" s="15"/>
      <c r="N56" s="15">
        <f t="shared" si="1"/>
        <v>6593369</v>
      </c>
      <c r="O56" s="15" t="str">
        <f t="shared" si="2"/>
        <v/>
      </c>
      <c r="P56" s="17" t="s">
        <v>139</v>
      </c>
      <c r="Q56" s="18" t="s">
        <v>109</v>
      </c>
    </row>
    <row r="57" spans="1:17" s="1" customFormat="1" x14ac:dyDescent="0.2">
      <c r="A57" s="9" t="s">
        <v>152</v>
      </c>
      <c r="B57" s="10" t="s">
        <v>153</v>
      </c>
      <c r="C57" s="22">
        <v>56110000490460</v>
      </c>
      <c r="D57" s="10" t="s">
        <v>53</v>
      </c>
      <c r="E57" s="12" t="s">
        <v>42</v>
      </c>
      <c r="F57" s="13">
        <v>6</v>
      </c>
      <c r="G57" s="14">
        <v>134.30000000000001</v>
      </c>
      <c r="H57" s="14">
        <v>127.5</v>
      </c>
      <c r="I57" s="14">
        <f t="shared" si="3"/>
        <v>6.8000000000000114</v>
      </c>
      <c r="J57" s="15">
        <f t="shared" si="0"/>
        <v>510000.00000000087</v>
      </c>
      <c r="K57" s="15">
        <f t="shared" si="4"/>
        <v>340000.00000000058</v>
      </c>
      <c r="L57" s="15"/>
      <c r="M57" s="15"/>
      <c r="N57" s="15">
        <f t="shared" si="1"/>
        <v>340000</v>
      </c>
      <c r="O57" s="15" t="str">
        <f t="shared" si="2"/>
        <v/>
      </c>
      <c r="P57" s="17" t="s">
        <v>49</v>
      </c>
      <c r="Q57" s="18" t="s">
        <v>109</v>
      </c>
    </row>
    <row r="58" spans="1:17" s="1" customFormat="1" ht="14.25" x14ac:dyDescent="0.2">
      <c r="A58" s="9" t="s">
        <v>154</v>
      </c>
      <c r="B58" s="10" t="s">
        <v>155</v>
      </c>
      <c r="C58" s="11">
        <f>VLOOKUP(B58,'[1]CK T7_2020'!$B$10:$E$218,4,0)</f>
        <v>56110000547001</v>
      </c>
      <c r="D58" s="10" t="s">
        <v>60</v>
      </c>
      <c r="E58" s="12" t="s">
        <v>42</v>
      </c>
      <c r="F58" s="13">
        <v>16</v>
      </c>
      <c r="G58" s="14">
        <v>630.5</v>
      </c>
      <c r="H58" s="14">
        <v>114.8</v>
      </c>
      <c r="I58" s="14">
        <f t="shared" si="3"/>
        <v>515.70000000000005</v>
      </c>
      <c r="J58" s="15">
        <f t="shared" si="0"/>
        <v>38677500</v>
      </c>
      <c r="K58" s="15">
        <f t="shared" si="4"/>
        <v>25785000.000000004</v>
      </c>
      <c r="L58" s="15"/>
      <c r="M58" s="15"/>
      <c r="N58" s="15">
        <f t="shared" si="1"/>
        <v>25785000</v>
      </c>
      <c r="O58" s="15" t="str">
        <f t="shared" si="2"/>
        <v/>
      </c>
      <c r="P58" s="17" t="s">
        <v>49</v>
      </c>
      <c r="Q58" s="18" t="s">
        <v>109</v>
      </c>
    </row>
    <row r="59" spans="1:17" s="1" customFormat="1" ht="14.25" x14ac:dyDescent="0.2">
      <c r="A59" s="9" t="s">
        <v>156</v>
      </c>
      <c r="B59" s="10" t="s">
        <v>157</v>
      </c>
      <c r="C59" s="11">
        <f>VLOOKUP(B59,'[1]CK T7_2020'!$B$10:$E$218,4,0)</f>
        <v>56110000547047</v>
      </c>
      <c r="D59" s="10" t="s">
        <v>60</v>
      </c>
      <c r="E59" s="12" t="s">
        <v>42</v>
      </c>
      <c r="F59" s="13">
        <v>16</v>
      </c>
      <c r="G59" s="14">
        <v>717.2</v>
      </c>
      <c r="H59" s="14">
        <v>0</v>
      </c>
      <c r="I59" s="14">
        <f t="shared" si="3"/>
        <v>717.2</v>
      </c>
      <c r="J59" s="15">
        <f t="shared" si="0"/>
        <v>53790000</v>
      </c>
      <c r="K59" s="15">
        <f t="shared" si="4"/>
        <v>35860000</v>
      </c>
      <c r="L59" s="15">
        <f>VLOOKUP(C59,'[2]theo dõi thue Q1.2020'!$C$8:$G$128,5,0)</f>
        <v>190627</v>
      </c>
      <c r="M59" s="15"/>
      <c r="N59" s="15">
        <f t="shared" si="1"/>
        <v>35669373</v>
      </c>
      <c r="O59" s="15" t="str">
        <f t="shared" si="2"/>
        <v/>
      </c>
      <c r="P59" s="17" t="s">
        <v>99</v>
      </c>
      <c r="Q59" s="18" t="s">
        <v>109</v>
      </c>
    </row>
    <row r="60" spans="1:17" s="1" customFormat="1" ht="14.25" x14ac:dyDescent="0.2">
      <c r="A60" s="9" t="s">
        <v>158</v>
      </c>
      <c r="B60" s="10" t="s">
        <v>159</v>
      </c>
      <c r="C60" s="11">
        <f>VLOOKUP(B60,'[1]CK T7_2020'!$B$10:$E$218,4,0)</f>
        <v>56110000979561</v>
      </c>
      <c r="D60" s="10" t="s">
        <v>60</v>
      </c>
      <c r="E60" s="12" t="s">
        <v>42</v>
      </c>
      <c r="F60" s="13">
        <v>18</v>
      </c>
      <c r="G60" s="14">
        <v>626.09999999999991</v>
      </c>
      <c r="H60" s="14">
        <v>114.8</v>
      </c>
      <c r="I60" s="14">
        <f t="shared" si="3"/>
        <v>511.2999999999999</v>
      </c>
      <c r="J60" s="15">
        <f t="shared" si="0"/>
        <v>38347499.999999993</v>
      </c>
      <c r="K60" s="15">
        <f t="shared" si="4"/>
        <v>25564999.999999996</v>
      </c>
      <c r="L60" s="15">
        <f>VLOOKUP(C60,'[2]theo dõi thue Q1.2020'!$C$8:$G$128,5,0)</f>
        <v>744209</v>
      </c>
      <c r="M60" s="15"/>
      <c r="N60" s="15">
        <f t="shared" si="1"/>
        <v>24820791</v>
      </c>
      <c r="O60" s="15" t="str">
        <f t="shared" si="2"/>
        <v/>
      </c>
      <c r="P60" s="17" t="s">
        <v>89</v>
      </c>
      <c r="Q60" s="18" t="s">
        <v>109</v>
      </c>
    </row>
    <row r="61" spans="1:17" s="1" customFormat="1" ht="14.25" x14ac:dyDescent="0.2">
      <c r="A61" s="9" t="s">
        <v>160</v>
      </c>
      <c r="B61" s="10" t="s">
        <v>161</v>
      </c>
      <c r="C61" s="11">
        <f>VLOOKUP(B61,'[1]CK T7_2020'!$B$10:$E$218,4,0)</f>
        <v>56110000573316</v>
      </c>
      <c r="D61" s="10" t="s">
        <v>60</v>
      </c>
      <c r="E61" s="12" t="s">
        <v>42</v>
      </c>
      <c r="F61" s="13">
        <v>4</v>
      </c>
      <c r="G61" s="14">
        <v>132.80000000000001</v>
      </c>
      <c r="H61" s="14">
        <v>114.8</v>
      </c>
      <c r="I61" s="14">
        <f t="shared" si="3"/>
        <v>18.000000000000014</v>
      </c>
      <c r="J61" s="15">
        <f t="shared" si="0"/>
        <v>1350000.0000000012</v>
      </c>
      <c r="K61" s="15">
        <f t="shared" si="4"/>
        <v>900000.0000000007</v>
      </c>
      <c r="L61" s="15">
        <f>VLOOKUP(C61,'[2]theo dõi thue Q1.2020'!$C$8:$G$128,5,0)</f>
        <v>496459</v>
      </c>
      <c r="M61" s="15"/>
      <c r="N61" s="15">
        <f t="shared" si="1"/>
        <v>403541</v>
      </c>
      <c r="O61" s="15" t="str">
        <f t="shared" si="2"/>
        <v/>
      </c>
      <c r="P61" s="17" t="s">
        <v>49</v>
      </c>
      <c r="Q61" s="18" t="s">
        <v>109</v>
      </c>
    </row>
    <row r="62" spans="1:17" s="1" customFormat="1" ht="14.25" x14ac:dyDescent="0.2">
      <c r="A62" s="9" t="s">
        <v>162</v>
      </c>
      <c r="B62" s="10" t="s">
        <v>163</v>
      </c>
      <c r="C62" s="11">
        <f>VLOOKUP(B62,'[1]CK T7_2020'!$B$10:$E$218,4,0)</f>
        <v>56110000714683</v>
      </c>
      <c r="D62" s="10" t="s">
        <v>53</v>
      </c>
      <c r="E62" s="12" t="s">
        <v>42</v>
      </c>
      <c r="F62" s="13">
        <v>18</v>
      </c>
      <c r="G62" s="14">
        <v>423.89999999999992</v>
      </c>
      <c r="H62" s="14">
        <v>90</v>
      </c>
      <c r="I62" s="14">
        <f t="shared" si="3"/>
        <v>333.89999999999992</v>
      </c>
      <c r="J62" s="15">
        <f t="shared" si="0"/>
        <v>25042499.999999993</v>
      </c>
      <c r="K62" s="15">
        <f t="shared" si="4"/>
        <v>16694999.999999996</v>
      </c>
      <c r="L62" s="15"/>
      <c r="M62" s="15"/>
      <c r="N62" s="15">
        <f t="shared" si="1"/>
        <v>16695000</v>
      </c>
      <c r="O62" s="15" t="str">
        <f t="shared" si="2"/>
        <v/>
      </c>
      <c r="P62" s="17" t="s">
        <v>80</v>
      </c>
      <c r="Q62" s="18" t="s">
        <v>109</v>
      </c>
    </row>
    <row r="63" spans="1:17" s="1" customFormat="1" ht="14.25" x14ac:dyDescent="0.2">
      <c r="A63" s="9" t="s">
        <v>164</v>
      </c>
      <c r="B63" s="10" t="s">
        <v>165</v>
      </c>
      <c r="C63" s="11">
        <f>VLOOKUP(B63,'[1]CK T7_2020'!$B$10:$E$218,4,0)</f>
        <v>56110000722668</v>
      </c>
      <c r="D63" s="10" t="s">
        <v>60</v>
      </c>
      <c r="E63" s="12" t="s">
        <v>42</v>
      </c>
      <c r="F63" s="13">
        <v>6</v>
      </c>
      <c r="G63" s="14">
        <v>182.8</v>
      </c>
      <c r="H63" s="14">
        <v>135</v>
      </c>
      <c r="I63" s="14">
        <f t="shared" si="3"/>
        <v>47.800000000000011</v>
      </c>
      <c r="J63" s="15">
        <f t="shared" si="0"/>
        <v>3585000.0000000009</v>
      </c>
      <c r="K63" s="15">
        <f t="shared" si="4"/>
        <v>2390000.0000000005</v>
      </c>
      <c r="L63" s="15"/>
      <c r="M63" s="15"/>
      <c r="N63" s="15">
        <f t="shared" si="1"/>
        <v>2390000</v>
      </c>
      <c r="O63" s="15" t="str">
        <f t="shared" si="2"/>
        <v/>
      </c>
      <c r="P63" s="17" t="s">
        <v>57</v>
      </c>
      <c r="Q63" s="18" t="s">
        <v>109</v>
      </c>
    </row>
    <row r="64" spans="1:17" s="1" customFormat="1" ht="14.25" x14ac:dyDescent="0.2">
      <c r="A64" s="9" t="s">
        <v>166</v>
      </c>
      <c r="B64" s="10" t="s">
        <v>167</v>
      </c>
      <c r="C64" s="11">
        <f>VLOOKUP(B64,'[1]CK T7_2020'!$B$10:$E$218,4,0)</f>
        <v>56110000722534</v>
      </c>
      <c r="D64" s="10" t="s">
        <v>168</v>
      </c>
      <c r="E64" s="12" t="s">
        <v>23</v>
      </c>
      <c r="F64" s="13">
        <v>1</v>
      </c>
      <c r="G64" s="14">
        <v>38.700000000000003</v>
      </c>
      <c r="H64" s="14">
        <v>0</v>
      </c>
      <c r="I64" s="14">
        <f t="shared" si="3"/>
        <v>38.700000000000003</v>
      </c>
      <c r="J64" s="15">
        <f t="shared" si="0"/>
        <v>2902500</v>
      </c>
      <c r="K64" s="15">
        <f t="shared" si="4"/>
        <v>1935000.0000000002</v>
      </c>
      <c r="L64" s="15"/>
      <c r="M64" s="15"/>
      <c r="N64" s="15">
        <f t="shared" si="1"/>
        <v>1935000</v>
      </c>
      <c r="O64" s="15" t="str">
        <f t="shared" si="2"/>
        <v/>
      </c>
      <c r="P64" s="17" t="s">
        <v>57</v>
      </c>
      <c r="Q64" s="18" t="s">
        <v>109</v>
      </c>
    </row>
    <row r="65" spans="1:17" s="1" customFormat="1" x14ac:dyDescent="0.2">
      <c r="A65" s="9" t="s">
        <v>169</v>
      </c>
      <c r="B65" s="10" t="s">
        <v>170</v>
      </c>
      <c r="C65" s="22">
        <v>56510000086441</v>
      </c>
      <c r="D65" s="10" t="s">
        <v>53</v>
      </c>
      <c r="E65" s="12" t="s">
        <v>53</v>
      </c>
      <c r="F65" s="13">
        <v>17</v>
      </c>
      <c r="G65" s="14">
        <v>399.2</v>
      </c>
      <c r="H65" s="14">
        <v>127.5</v>
      </c>
      <c r="I65" s="14">
        <f t="shared" si="3"/>
        <v>271.7</v>
      </c>
      <c r="J65" s="15">
        <f t="shared" si="0"/>
        <v>20377500</v>
      </c>
      <c r="K65" s="15">
        <f t="shared" si="4"/>
        <v>13585000</v>
      </c>
      <c r="L65" s="15"/>
      <c r="M65" s="15"/>
      <c r="N65" s="15">
        <f t="shared" si="1"/>
        <v>13585000</v>
      </c>
      <c r="O65" s="15" t="str">
        <f t="shared" si="2"/>
        <v/>
      </c>
      <c r="P65" s="17" t="s">
        <v>49</v>
      </c>
      <c r="Q65" s="18" t="s">
        <v>109</v>
      </c>
    </row>
    <row r="66" spans="1:17" s="1" customFormat="1" ht="14.25" x14ac:dyDescent="0.2">
      <c r="A66" s="21" t="s">
        <v>171</v>
      </c>
      <c r="B66" s="10" t="s">
        <v>172</v>
      </c>
      <c r="C66" s="11" t="str">
        <f>VLOOKUP(B66,'[1]CK T7_2020'!$B$10:$E$218,4,0)</f>
        <v>56010001493447</v>
      </c>
      <c r="D66" s="10" t="s">
        <v>60</v>
      </c>
      <c r="E66" s="12" t="s">
        <v>42</v>
      </c>
      <c r="F66" s="13">
        <v>1</v>
      </c>
      <c r="G66" s="14">
        <v>46.6</v>
      </c>
      <c r="H66" s="14">
        <v>135</v>
      </c>
      <c r="I66" s="14">
        <f t="shared" si="3"/>
        <v>0</v>
      </c>
      <c r="J66" s="15">
        <f t="shared" si="0"/>
        <v>0</v>
      </c>
      <c r="K66" s="15">
        <f t="shared" si="4"/>
        <v>0</v>
      </c>
      <c r="L66" s="15"/>
      <c r="M66" s="15"/>
      <c r="N66" s="15">
        <f t="shared" si="1"/>
        <v>0</v>
      </c>
      <c r="O66" s="15" t="str">
        <f t="shared" si="2"/>
        <v/>
      </c>
      <c r="P66" s="17" t="s">
        <v>57</v>
      </c>
      <c r="Q66" s="19" t="s">
        <v>109</v>
      </c>
    </row>
    <row r="67" spans="1:17" s="1" customFormat="1" ht="14.25" x14ac:dyDescent="0.2">
      <c r="A67" s="9" t="s">
        <v>173</v>
      </c>
      <c r="B67" s="10" t="s">
        <v>174</v>
      </c>
      <c r="C67" s="11">
        <f>VLOOKUP(B67,'[1]CK T7_2020'!$B$10:$E$218,4,0)</f>
        <v>56110000259944</v>
      </c>
      <c r="D67" s="10" t="s">
        <v>60</v>
      </c>
      <c r="E67" s="12" t="s">
        <v>53</v>
      </c>
      <c r="F67" s="13">
        <v>6</v>
      </c>
      <c r="G67" s="14">
        <v>187.9</v>
      </c>
      <c r="H67" s="14">
        <v>135</v>
      </c>
      <c r="I67" s="14">
        <f>IF(G67&gt;H67,G67-H67,0)</f>
        <v>52.900000000000006</v>
      </c>
      <c r="J67" s="15">
        <f t="shared" si="0"/>
        <v>3967500.0000000005</v>
      </c>
      <c r="K67" s="15">
        <f>I67*50000</f>
        <v>2645000.0000000005</v>
      </c>
      <c r="L67" s="15">
        <f>VLOOKUP(C67,'[2]theo dõi thue Q1.2020'!$C$8:$G$128,5,0)</f>
        <v>1441164</v>
      </c>
      <c r="M67" s="15">
        <v>1203836</v>
      </c>
      <c r="N67" s="15">
        <f t="shared" si="1"/>
        <v>0</v>
      </c>
      <c r="O67" s="15" t="str">
        <f t="shared" si="2"/>
        <v/>
      </c>
      <c r="P67" s="17" t="s">
        <v>57</v>
      </c>
      <c r="Q67" s="18" t="s">
        <v>175</v>
      </c>
    </row>
    <row r="68" spans="1:17" s="1" customFormat="1" ht="14.25" x14ac:dyDescent="0.2">
      <c r="A68" s="9" t="s">
        <v>176</v>
      </c>
      <c r="B68" s="10" t="s">
        <v>177</v>
      </c>
      <c r="C68" s="11">
        <f>VLOOKUP(B68,'[1]CK T7_2020'!$B$10:$E$218,4,0)</f>
        <v>56110000259892</v>
      </c>
      <c r="D68" s="10" t="s">
        <v>60</v>
      </c>
      <c r="E68" s="12" t="s">
        <v>42</v>
      </c>
      <c r="F68" s="13">
        <v>13</v>
      </c>
      <c r="G68" s="14">
        <v>594.4</v>
      </c>
      <c r="H68" s="14">
        <v>108</v>
      </c>
      <c r="I68" s="14">
        <f t="shared" ref="I68:I116" si="5">IF(G68&gt;H68,G68-H68,0)</f>
        <v>486.4</v>
      </c>
      <c r="J68" s="15">
        <f t="shared" si="0"/>
        <v>36480000</v>
      </c>
      <c r="K68" s="15">
        <f t="shared" ref="K68:K116" si="6">I68*50000</f>
        <v>24320000</v>
      </c>
      <c r="L68" s="15">
        <f>VLOOKUP(C68,'[2]theo dõi thue Q1.2020'!$C$8:$G$128,5,0)</f>
        <v>3233450</v>
      </c>
      <c r="M68" s="15">
        <f>VLOOKUP(C68,'[3]bang tinh tru tien'!$C$9:$F$47,4,0)</f>
        <v>3600000</v>
      </c>
      <c r="N68" s="15">
        <f t="shared" si="1"/>
        <v>17486550</v>
      </c>
      <c r="O68" s="15" t="str">
        <f t="shared" si="2"/>
        <v/>
      </c>
      <c r="P68" s="17" t="s">
        <v>43</v>
      </c>
      <c r="Q68" s="18" t="s">
        <v>175</v>
      </c>
    </row>
    <row r="69" spans="1:17" s="1" customFormat="1" ht="14.25" x14ac:dyDescent="0.2">
      <c r="A69" s="9" t="s">
        <v>178</v>
      </c>
      <c r="B69" s="10" t="s">
        <v>179</v>
      </c>
      <c r="C69" s="11">
        <f>VLOOKUP(B69,'[1]CK T7_2020'!$B$10:$E$218,4,0)</f>
        <v>56110000259917</v>
      </c>
      <c r="D69" s="10" t="s">
        <v>22</v>
      </c>
      <c r="E69" s="12" t="s">
        <v>23</v>
      </c>
      <c r="F69" s="13">
        <v>2</v>
      </c>
      <c r="G69" s="14">
        <v>126.1</v>
      </c>
      <c r="H69" s="14">
        <v>101.2</v>
      </c>
      <c r="I69" s="14">
        <f t="shared" si="5"/>
        <v>24.899999999999991</v>
      </c>
      <c r="J69" s="15">
        <f t="shared" ref="J69:J116" si="7">I69*75000</f>
        <v>1867499.9999999993</v>
      </c>
      <c r="K69" s="15">
        <f t="shared" si="6"/>
        <v>1244999.9999999995</v>
      </c>
      <c r="L69" s="15">
        <f>VLOOKUP(C69,'[2]theo dõi thue Q1.2020'!$C$8:$G$128,5,0)</f>
        <v>183657</v>
      </c>
      <c r="M69" s="15"/>
      <c r="N69" s="15">
        <f t="shared" si="1"/>
        <v>1061343</v>
      </c>
      <c r="O69" s="15" t="str">
        <f t="shared" si="2"/>
        <v/>
      </c>
      <c r="P69" s="17" t="s">
        <v>38</v>
      </c>
      <c r="Q69" s="18" t="s">
        <v>175</v>
      </c>
    </row>
    <row r="70" spans="1:17" s="1" customFormat="1" ht="14.25" x14ac:dyDescent="0.2">
      <c r="A70" s="9" t="s">
        <v>180</v>
      </c>
      <c r="B70" s="10" t="s">
        <v>181</v>
      </c>
      <c r="C70" s="11">
        <f>VLOOKUP(B70,'[1]CK T7_2020'!$B$10:$E$218,4,0)</f>
        <v>56110000259908</v>
      </c>
      <c r="D70" s="10" t="s">
        <v>22</v>
      </c>
      <c r="E70" s="12" t="s">
        <v>42</v>
      </c>
      <c r="F70" s="13">
        <v>6</v>
      </c>
      <c r="G70" s="14">
        <v>276.5</v>
      </c>
      <c r="H70" s="14">
        <v>135</v>
      </c>
      <c r="I70" s="14">
        <f t="shared" si="5"/>
        <v>141.5</v>
      </c>
      <c r="J70" s="15">
        <f t="shared" si="7"/>
        <v>10612500</v>
      </c>
      <c r="K70" s="15">
        <f t="shared" si="6"/>
        <v>7075000</v>
      </c>
      <c r="L70" s="15"/>
      <c r="M70" s="15">
        <f>VLOOKUP(C70,'[3]bang tinh tru tien'!$C$9:$F$47,4,0)</f>
        <v>4207500</v>
      </c>
      <c r="N70" s="15">
        <f t="shared" ref="N70:N116" si="8">ROUND(K70-L70-M70,0)</f>
        <v>2867500</v>
      </c>
      <c r="O70" s="15" t="str">
        <f t="shared" ref="O70:O116" si="9">IF(K70&lt;L70,"x","")</f>
        <v/>
      </c>
      <c r="P70" s="17" t="s">
        <v>57</v>
      </c>
      <c r="Q70" s="18" t="s">
        <v>175</v>
      </c>
    </row>
    <row r="71" spans="1:17" s="1" customFormat="1" x14ac:dyDescent="0.2">
      <c r="A71" s="9" t="s">
        <v>182</v>
      </c>
      <c r="B71" s="10" t="s">
        <v>183</v>
      </c>
      <c r="C71" s="22">
        <v>56110000259962</v>
      </c>
      <c r="D71" s="10" t="s">
        <v>60</v>
      </c>
      <c r="E71" s="12" t="s">
        <v>23</v>
      </c>
      <c r="F71" s="13">
        <v>2</v>
      </c>
      <c r="G71" s="14">
        <v>40.9</v>
      </c>
      <c r="H71" s="14">
        <v>135</v>
      </c>
      <c r="I71" s="14">
        <f t="shared" si="5"/>
        <v>0</v>
      </c>
      <c r="J71" s="15">
        <f t="shared" si="7"/>
        <v>0</v>
      </c>
      <c r="K71" s="15">
        <f t="shared" si="6"/>
        <v>0</v>
      </c>
      <c r="L71" s="15"/>
      <c r="M71" s="15"/>
      <c r="N71" s="15">
        <f t="shared" si="8"/>
        <v>0</v>
      </c>
      <c r="O71" s="15" t="str">
        <f t="shared" si="9"/>
        <v/>
      </c>
      <c r="P71" s="17" t="s">
        <v>57</v>
      </c>
      <c r="Q71" s="18" t="s">
        <v>175</v>
      </c>
    </row>
    <row r="72" spans="1:17" s="1" customFormat="1" ht="14.25" x14ac:dyDescent="0.2">
      <c r="A72" s="9" t="s">
        <v>184</v>
      </c>
      <c r="B72" s="10" t="s">
        <v>185</v>
      </c>
      <c r="C72" s="11">
        <f>VLOOKUP(B72,'[1]CK T7_2020'!$B$10:$E$218,4,0)</f>
        <v>56110000259847</v>
      </c>
      <c r="D72" s="10" t="s">
        <v>52</v>
      </c>
      <c r="E72" s="12" t="s">
        <v>42</v>
      </c>
      <c r="F72" s="13">
        <v>3</v>
      </c>
      <c r="G72" s="14">
        <v>57.3</v>
      </c>
      <c r="H72" s="14">
        <v>150</v>
      </c>
      <c r="I72" s="14">
        <f t="shared" si="5"/>
        <v>0</v>
      </c>
      <c r="J72" s="15">
        <f t="shared" si="7"/>
        <v>0</v>
      </c>
      <c r="K72" s="15">
        <f t="shared" si="6"/>
        <v>0</v>
      </c>
      <c r="L72" s="15"/>
      <c r="M72" s="15"/>
      <c r="N72" s="15">
        <f t="shared" si="8"/>
        <v>0</v>
      </c>
      <c r="O72" s="15" t="str">
        <f t="shared" si="9"/>
        <v/>
      </c>
      <c r="P72" s="17" t="s">
        <v>57</v>
      </c>
      <c r="Q72" s="18" t="s">
        <v>175</v>
      </c>
    </row>
    <row r="73" spans="1:17" s="1" customFormat="1" ht="14.25" x14ac:dyDescent="0.2">
      <c r="A73" s="9" t="s">
        <v>186</v>
      </c>
      <c r="B73" s="10" t="s">
        <v>187</v>
      </c>
      <c r="C73" s="11">
        <f>VLOOKUP(B73,'[1]CK T7_2020'!$B$10:$E$218,4,0)</f>
        <v>56110000259874</v>
      </c>
      <c r="D73" s="10" t="s">
        <v>60</v>
      </c>
      <c r="E73" s="12" t="s">
        <v>42</v>
      </c>
      <c r="F73" s="13">
        <v>8</v>
      </c>
      <c r="G73" s="14">
        <v>253.2</v>
      </c>
      <c r="H73" s="14">
        <v>114.8</v>
      </c>
      <c r="I73" s="14">
        <f t="shared" si="5"/>
        <v>138.39999999999998</v>
      </c>
      <c r="J73" s="15">
        <f t="shared" si="7"/>
        <v>10379999.999999998</v>
      </c>
      <c r="K73" s="15">
        <f t="shared" si="6"/>
        <v>6919999.9999999991</v>
      </c>
      <c r="L73" s="15">
        <f>VLOOKUP(C73,'[2]theo dõi thue Q1.2020'!$C$8:$G$128,5,0)</f>
        <v>2059831</v>
      </c>
      <c r="M73" s="15">
        <f>VLOOKUP(C73,'[3]bang tinh tru tien'!$C$9:$F$47,4,0)</f>
        <v>3825000</v>
      </c>
      <c r="N73" s="15">
        <f t="shared" si="8"/>
        <v>1035169</v>
      </c>
      <c r="O73" s="15" t="str">
        <f t="shared" si="9"/>
        <v/>
      </c>
      <c r="P73" s="17" t="s">
        <v>89</v>
      </c>
      <c r="Q73" s="18" t="s">
        <v>175</v>
      </c>
    </row>
    <row r="74" spans="1:17" s="1" customFormat="1" ht="14.25" x14ac:dyDescent="0.2">
      <c r="A74" s="9" t="s">
        <v>188</v>
      </c>
      <c r="B74" s="10" t="s">
        <v>189</v>
      </c>
      <c r="C74" s="11">
        <f>VLOOKUP(B74,'[1]CK T7_2020'!$B$10:$E$218,4,0)</f>
        <v>56110000259865</v>
      </c>
      <c r="D74" s="10" t="s">
        <v>60</v>
      </c>
      <c r="E74" s="12" t="s">
        <v>42</v>
      </c>
      <c r="F74" s="13">
        <v>16</v>
      </c>
      <c r="G74" s="14">
        <v>441.4</v>
      </c>
      <c r="H74" s="14">
        <v>114.8</v>
      </c>
      <c r="I74" s="14">
        <f t="shared" si="5"/>
        <v>326.59999999999997</v>
      </c>
      <c r="J74" s="15">
        <f t="shared" si="7"/>
        <v>24494999.999999996</v>
      </c>
      <c r="K74" s="15">
        <f t="shared" si="6"/>
        <v>16329999.999999998</v>
      </c>
      <c r="L74" s="15">
        <f>VLOOKUP(C74,'[2]theo dõi thue Q1.2020'!$C$8:$G$128,5,0)</f>
        <v>607250</v>
      </c>
      <c r="M74" s="15">
        <f>VLOOKUP(C74,'[3]bang tinh tru tien'!$C$9:$F$47,4,0)</f>
        <v>167999.99999999983</v>
      </c>
      <c r="N74" s="15">
        <f t="shared" si="8"/>
        <v>15554750</v>
      </c>
      <c r="O74" s="15" t="str">
        <f t="shared" si="9"/>
        <v/>
      </c>
      <c r="P74" s="17" t="s">
        <v>120</v>
      </c>
      <c r="Q74" s="18" t="s">
        <v>175</v>
      </c>
    </row>
    <row r="75" spans="1:17" s="1" customFormat="1" ht="14.25" x14ac:dyDescent="0.2">
      <c r="A75" s="9" t="s">
        <v>190</v>
      </c>
      <c r="B75" s="10" t="s">
        <v>191</v>
      </c>
      <c r="C75" s="11">
        <f>VLOOKUP(B75,'[1]CK T7_2020'!$B$10:$E$218,4,0)</f>
        <v>56110000414451</v>
      </c>
      <c r="D75" s="10" t="s">
        <v>60</v>
      </c>
      <c r="E75" s="12" t="s">
        <v>42</v>
      </c>
      <c r="F75" s="13">
        <v>6</v>
      </c>
      <c r="G75" s="14">
        <v>193.9</v>
      </c>
      <c r="H75" s="14">
        <v>114.8</v>
      </c>
      <c r="I75" s="14">
        <f t="shared" si="5"/>
        <v>79.100000000000009</v>
      </c>
      <c r="J75" s="15">
        <f t="shared" si="7"/>
        <v>5932500.0000000009</v>
      </c>
      <c r="K75" s="15">
        <f t="shared" si="6"/>
        <v>3955000.0000000005</v>
      </c>
      <c r="L75" s="15"/>
      <c r="M75" s="15"/>
      <c r="N75" s="15">
        <f t="shared" si="8"/>
        <v>3955000</v>
      </c>
      <c r="O75" s="15" t="str">
        <f t="shared" si="9"/>
        <v/>
      </c>
      <c r="P75" s="17" t="s">
        <v>120</v>
      </c>
      <c r="Q75" s="18" t="s">
        <v>175</v>
      </c>
    </row>
    <row r="76" spans="1:17" s="1" customFormat="1" ht="14.25" x14ac:dyDescent="0.2">
      <c r="A76" s="9" t="s">
        <v>192</v>
      </c>
      <c r="B76" s="10" t="s">
        <v>193</v>
      </c>
      <c r="C76" s="11">
        <f>VLOOKUP(B76,'[1]CK T7_2020'!$B$10:$E$218,4,0)</f>
        <v>56110000414318</v>
      </c>
      <c r="D76" s="10" t="s">
        <v>60</v>
      </c>
      <c r="E76" s="12" t="s">
        <v>42</v>
      </c>
      <c r="F76" s="13">
        <v>1</v>
      </c>
      <c r="G76" s="14">
        <v>26.7</v>
      </c>
      <c r="H76" s="14">
        <v>121.5</v>
      </c>
      <c r="I76" s="14">
        <f t="shared" si="5"/>
        <v>0</v>
      </c>
      <c r="J76" s="15">
        <f t="shared" si="7"/>
        <v>0</v>
      </c>
      <c r="K76" s="15">
        <f t="shared" si="6"/>
        <v>0</v>
      </c>
      <c r="L76" s="15"/>
      <c r="M76" s="15"/>
      <c r="N76" s="15">
        <f t="shared" si="8"/>
        <v>0</v>
      </c>
      <c r="O76" s="15" t="str">
        <f t="shared" si="9"/>
        <v/>
      </c>
      <c r="P76" s="17" t="s">
        <v>61</v>
      </c>
      <c r="Q76" s="18" t="s">
        <v>175</v>
      </c>
    </row>
    <row r="77" spans="1:17" s="1" customFormat="1" ht="14.25" x14ac:dyDescent="0.2">
      <c r="A77" s="9" t="s">
        <v>194</v>
      </c>
      <c r="B77" s="10" t="s">
        <v>195</v>
      </c>
      <c r="C77" s="11">
        <f>VLOOKUP(B77,'[1]CK T7_2020'!$B$10:$E$218,4,0)</f>
        <v>56110000436640</v>
      </c>
      <c r="D77" s="10" t="s">
        <v>60</v>
      </c>
      <c r="E77" s="12" t="s">
        <v>42</v>
      </c>
      <c r="F77" s="13">
        <v>10</v>
      </c>
      <c r="G77" s="14">
        <v>388.5</v>
      </c>
      <c r="H77" s="14">
        <v>114.8</v>
      </c>
      <c r="I77" s="14">
        <f t="shared" si="5"/>
        <v>273.7</v>
      </c>
      <c r="J77" s="15">
        <f t="shared" si="7"/>
        <v>20527500</v>
      </c>
      <c r="K77" s="15">
        <f t="shared" si="6"/>
        <v>13685000</v>
      </c>
      <c r="L77" s="15">
        <f>VLOOKUP(C77,'[2]theo dõi thue Q1.2020'!$C$8:$G$128,5,0)</f>
        <v>2234277</v>
      </c>
      <c r="M77" s="15"/>
      <c r="N77" s="15">
        <f t="shared" si="8"/>
        <v>11450723</v>
      </c>
      <c r="O77" s="15" t="str">
        <f t="shared" si="9"/>
        <v/>
      </c>
      <c r="P77" s="17" t="s">
        <v>120</v>
      </c>
      <c r="Q77" s="18" t="s">
        <v>175</v>
      </c>
    </row>
    <row r="78" spans="1:17" s="1" customFormat="1" ht="14.25" x14ac:dyDescent="0.2">
      <c r="A78" s="9" t="s">
        <v>196</v>
      </c>
      <c r="B78" s="10" t="s">
        <v>197</v>
      </c>
      <c r="C78" s="11">
        <f>VLOOKUP(B78,'[1]CK T7_2020'!$B$10:$E$218,4,0)</f>
        <v>56110000573334</v>
      </c>
      <c r="D78" s="10" t="s">
        <v>60</v>
      </c>
      <c r="E78" s="12" t="s">
        <v>42</v>
      </c>
      <c r="F78" s="13">
        <v>12</v>
      </c>
      <c r="G78" s="14">
        <v>335.4</v>
      </c>
      <c r="H78" s="14">
        <v>114.8</v>
      </c>
      <c r="I78" s="14">
        <f t="shared" si="5"/>
        <v>220.59999999999997</v>
      </c>
      <c r="J78" s="15">
        <f t="shared" si="7"/>
        <v>16544999.999999998</v>
      </c>
      <c r="K78" s="15">
        <f t="shared" si="6"/>
        <v>11029999.999999998</v>
      </c>
      <c r="L78" s="15">
        <f>VLOOKUP(C78,'[2]theo dõi thue Q1.2020'!$C$8:$G$128,5,0)</f>
        <v>1486304</v>
      </c>
      <c r="M78" s="15">
        <f>VLOOKUP(C78,'[3]bang tinh tru tien'!$C$9:$F$47,4,0)</f>
        <v>3825000</v>
      </c>
      <c r="N78" s="15">
        <f t="shared" si="8"/>
        <v>5718696</v>
      </c>
      <c r="O78" s="15" t="str">
        <f t="shared" si="9"/>
        <v/>
      </c>
      <c r="P78" s="17" t="s">
        <v>49</v>
      </c>
      <c r="Q78" s="18" t="s">
        <v>175</v>
      </c>
    </row>
    <row r="79" spans="1:17" s="1" customFormat="1" ht="14.25" x14ac:dyDescent="0.2">
      <c r="A79" s="9" t="s">
        <v>198</v>
      </c>
      <c r="B79" s="10" t="s">
        <v>199</v>
      </c>
      <c r="C79" s="11">
        <f>VLOOKUP(B79,'[1]CK T7_2020'!$B$10:$E$218,4,0)</f>
        <v>56110000573361</v>
      </c>
      <c r="D79" s="10" t="s">
        <v>60</v>
      </c>
      <c r="E79" s="12" t="s">
        <v>42</v>
      </c>
      <c r="F79" s="13">
        <v>2</v>
      </c>
      <c r="G79" s="14">
        <v>65.2</v>
      </c>
      <c r="H79" s="14">
        <v>135</v>
      </c>
      <c r="I79" s="14">
        <f t="shared" si="5"/>
        <v>0</v>
      </c>
      <c r="J79" s="15">
        <f t="shared" si="7"/>
        <v>0</v>
      </c>
      <c r="K79" s="15">
        <f t="shared" si="6"/>
        <v>0</v>
      </c>
      <c r="L79" s="15"/>
      <c r="M79" s="15"/>
      <c r="N79" s="15">
        <f t="shared" si="8"/>
        <v>0</v>
      </c>
      <c r="O79" s="15" t="str">
        <f t="shared" si="9"/>
        <v/>
      </c>
      <c r="P79" s="17" t="s">
        <v>57</v>
      </c>
      <c r="Q79" s="18" t="s">
        <v>175</v>
      </c>
    </row>
    <row r="80" spans="1:17" s="1" customFormat="1" x14ac:dyDescent="0.2">
      <c r="A80" s="9" t="s">
        <v>200</v>
      </c>
      <c r="B80" s="10" t="s">
        <v>201</v>
      </c>
      <c r="C80" s="22">
        <v>56110000630275</v>
      </c>
      <c r="D80" s="10" t="s">
        <v>60</v>
      </c>
      <c r="E80" s="12" t="s">
        <v>53</v>
      </c>
      <c r="F80" s="13">
        <v>9</v>
      </c>
      <c r="G80" s="14">
        <v>198.6</v>
      </c>
      <c r="H80" s="14">
        <v>121.5</v>
      </c>
      <c r="I80" s="14">
        <f t="shared" si="5"/>
        <v>77.099999999999994</v>
      </c>
      <c r="J80" s="15">
        <f t="shared" si="7"/>
        <v>5782500</v>
      </c>
      <c r="K80" s="15">
        <f t="shared" si="6"/>
        <v>3854999.9999999995</v>
      </c>
      <c r="L80" s="15">
        <f>VLOOKUP(C80,'[2]theo dõi thue Q1.2020'!$C$8:$G$128,5,0)</f>
        <v>293662</v>
      </c>
      <c r="M80" s="15">
        <f>VLOOKUP(C80,'[3]bang tinh tru tien'!$C$9:$F$47,4,0)</f>
        <v>1575000</v>
      </c>
      <c r="N80" s="15">
        <f t="shared" si="8"/>
        <v>1986338</v>
      </c>
      <c r="O80" s="15" t="str">
        <f t="shared" si="9"/>
        <v/>
      </c>
      <c r="P80" s="17" t="s">
        <v>139</v>
      </c>
      <c r="Q80" s="18" t="s">
        <v>175</v>
      </c>
    </row>
    <row r="81" spans="1:17" s="1" customFormat="1" ht="14.25" x14ac:dyDescent="0.2">
      <c r="A81" s="9" t="s">
        <v>202</v>
      </c>
      <c r="B81" s="10" t="s">
        <v>203</v>
      </c>
      <c r="C81" s="11">
        <f>VLOOKUP(B81,'[1]CK T7_2020'!$B$10:$E$218,4,0)</f>
        <v>56110000659544</v>
      </c>
      <c r="D81" s="10" t="s">
        <v>60</v>
      </c>
      <c r="E81" s="12" t="s">
        <v>42</v>
      </c>
      <c r="F81" s="13">
        <v>15</v>
      </c>
      <c r="G81" s="14">
        <v>501.7</v>
      </c>
      <c r="H81" s="14">
        <v>81</v>
      </c>
      <c r="I81" s="14">
        <f t="shared" si="5"/>
        <v>420.7</v>
      </c>
      <c r="J81" s="15">
        <f t="shared" si="7"/>
        <v>31552500</v>
      </c>
      <c r="K81" s="15">
        <f t="shared" si="6"/>
        <v>21035000</v>
      </c>
      <c r="L81" s="15">
        <f>VLOOKUP(C81,'[2]theo dõi thue Q1.2020'!$C$8:$G$128,5,0)</f>
        <v>2485042</v>
      </c>
      <c r="M81" s="15">
        <f>VLOOKUP(C81,'[3]bang tinh tru tien'!$C$9:$F$47,4,0)</f>
        <v>1762500</v>
      </c>
      <c r="N81" s="15">
        <f t="shared" si="8"/>
        <v>16787458</v>
      </c>
      <c r="O81" s="15" t="str">
        <f t="shared" si="9"/>
        <v/>
      </c>
      <c r="P81" s="17" t="s">
        <v>204</v>
      </c>
      <c r="Q81" s="18" t="s">
        <v>175</v>
      </c>
    </row>
    <row r="82" spans="1:17" s="1" customFormat="1" ht="14.25" x14ac:dyDescent="0.2">
      <c r="A82" s="9" t="s">
        <v>205</v>
      </c>
      <c r="B82" s="10" t="s">
        <v>206</v>
      </c>
      <c r="C82" s="11">
        <f>VLOOKUP(B82,'[1]CK T7_2020'!$B$10:$E$218,4,0)</f>
        <v>56110000659535</v>
      </c>
      <c r="D82" s="10" t="s">
        <v>60</v>
      </c>
      <c r="E82" s="12" t="s">
        <v>42</v>
      </c>
      <c r="F82" s="13">
        <v>10</v>
      </c>
      <c r="G82" s="14">
        <v>365.2</v>
      </c>
      <c r="H82" s="14">
        <v>121.5</v>
      </c>
      <c r="I82" s="14">
        <f t="shared" si="5"/>
        <v>243.7</v>
      </c>
      <c r="J82" s="15">
        <f t="shared" si="7"/>
        <v>18277500</v>
      </c>
      <c r="K82" s="15">
        <f t="shared" si="6"/>
        <v>12185000</v>
      </c>
      <c r="L82" s="15">
        <f>VLOOKUP(C82,'[2]theo dõi thue Q1.2020'!$C$8:$G$128,5,0)</f>
        <v>497195</v>
      </c>
      <c r="M82" s="15"/>
      <c r="N82" s="15">
        <f t="shared" si="8"/>
        <v>11687805</v>
      </c>
      <c r="O82" s="15" t="str">
        <f t="shared" si="9"/>
        <v/>
      </c>
      <c r="P82" s="17" t="s">
        <v>61</v>
      </c>
      <c r="Q82" s="18" t="s">
        <v>175</v>
      </c>
    </row>
    <row r="83" spans="1:17" s="1" customFormat="1" ht="14.25" x14ac:dyDescent="0.2">
      <c r="A83" s="9" t="s">
        <v>207</v>
      </c>
      <c r="B83" s="10" t="s">
        <v>208</v>
      </c>
      <c r="C83" s="11">
        <f>VLOOKUP(B83,'[1]CK T7_2020'!$B$10:$E$218,4,0)</f>
        <v>56110000681510</v>
      </c>
      <c r="D83" s="10" t="s">
        <v>60</v>
      </c>
      <c r="E83" s="12" t="s">
        <v>42</v>
      </c>
      <c r="F83" s="13">
        <v>3</v>
      </c>
      <c r="G83" s="14">
        <v>82.4</v>
      </c>
      <c r="H83" s="14">
        <v>121.5</v>
      </c>
      <c r="I83" s="14">
        <f t="shared" si="5"/>
        <v>0</v>
      </c>
      <c r="J83" s="15">
        <f t="shared" si="7"/>
        <v>0</v>
      </c>
      <c r="K83" s="15">
        <f t="shared" si="6"/>
        <v>0</v>
      </c>
      <c r="L83" s="15"/>
      <c r="M83" s="15"/>
      <c r="N83" s="15">
        <f t="shared" si="8"/>
        <v>0</v>
      </c>
      <c r="O83" s="15" t="str">
        <f t="shared" si="9"/>
        <v/>
      </c>
      <c r="P83" s="17" t="s">
        <v>139</v>
      </c>
      <c r="Q83" s="18" t="s">
        <v>175</v>
      </c>
    </row>
    <row r="84" spans="1:17" s="1" customFormat="1" ht="14.25" x14ac:dyDescent="0.2">
      <c r="A84" s="9" t="s">
        <v>209</v>
      </c>
      <c r="B84" s="10" t="s">
        <v>210</v>
      </c>
      <c r="C84" s="11">
        <f>VLOOKUP(B84,'[1]CK T7_2020'!$B$10:$E$218,4,0)</f>
        <v>56110000722640</v>
      </c>
      <c r="D84" s="10" t="s">
        <v>60</v>
      </c>
      <c r="E84" s="12" t="s">
        <v>42</v>
      </c>
      <c r="F84" s="13">
        <v>4</v>
      </c>
      <c r="G84" s="14">
        <v>133.5</v>
      </c>
      <c r="H84" s="14">
        <v>135</v>
      </c>
      <c r="I84" s="14">
        <f>IF(G84&gt;H84,G84-H84,0)</f>
        <v>0</v>
      </c>
      <c r="J84" s="15">
        <f t="shared" si="7"/>
        <v>0</v>
      </c>
      <c r="K84" s="15">
        <f t="shared" si="6"/>
        <v>0</v>
      </c>
      <c r="L84" s="15"/>
      <c r="M84" s="15"/>
      <c r="N84" s="15">
        <f t="shared" si="8"/>
        <v>0</v>
      </c>
      <c r="O84" s="15" t="str">
        <f t="shared" si="9"/>
        <v/>
      </c>
      <c r="P84" s="17" t="s">
        <v>57</v>
      </c>
      <c r="Q84" s="18" t="s">
        <v>175</v>
      </c>
    </row>
    <row r="85" spans="1:17" s="1" customFormat="1" ht="14.25" x14ac:dyDescent="0.2">
      <c r="A85" s="9" t="s">
        <v>211</v>
      </c>
      <c r="B85" s="10" t="s">
        <v>212</v>
      </c>
      <c r="C85" s="11">
        <f>VLOOKUP(B85,'[1]CK T7_2020'!$B$10:$E$218,4,0)</f>
        <v>56110000742356</v>
      </c>
      <c r="D85" s="10" t="s">
        <v>60</v>
      </c>
      <c r="E85" s="12" t="s">
        <v>23</v>
      </c>
      <c r="F85" s="13">
        <v>2</v>
      </c>
      <c r="G85" s="14">
        <v>53.4</v>
      </c>
      <c r="H85" s="14">
        <v>135</v>
      </c>
      <c r="I85" s="14">
        <f t="shared" si="5"/>
        <v>0</v>
      </c>
      <c r="J85" s="15">
        <f t="shared" si="7"/>
        <v>0</v>
      </c>
      <c r="K85" s="15">
        <f t="shared" si="6"/>
        <v>0</v>
      </c>
      <c r="L85" s="15"/>
      <c r="M85" s="15"/>
      <c r="N85" s="15">
        <f t="shared" si="8"/>
        <v>0</v>
      </c>
      <c r="O85" s="15" t="str">
        <f t="shared" si="9"/>
        <v/>
      </c>
      <c r="P85" s="17" t="s">
        <v>57</v>
      </c>
      <c r="Q85" s="18" t="s">
        <v>175</v>
      </c>
    </row>
    <row r="86" spans="1:17" s="1" customFormat="1" ht="14.25" x14ac:dyDescent="0.2">
      <c r="A86" s="9" t="s">
        <v>213</v>
      </c>
      <c r="B86" s="10" t="s">
        <v>214</v>
      </c>
      <c r="C86" s="11">
        <f>VLOOKUP(B86,'[1]CK T7_2020'!$B$10:$E$218,4,0)</f>
        <v>56010000104843</v>
      </c>
      <c r="D86" s="10" t="s">
        <v>22</v>
      </c>
      <c r="E86" s="12" t="s">
        <v>23</v>
      </c>
      <c r="F86" s="13">
        <v>14</v>
      </c>
      <c r="G86" s="14">
        <v>353.3</v>
      </c>
      <c r="H86" s="14">
        <v>135</v>
      </c>
      <c r="I86" s="14">
        <f t="shared" si="5"/>
        <v>218.3</v>
      </c>
      <c r="J86" s="15">
        <f t="shared" si="7"/>
        <v>16372500</v>
      </c>
      <c r="K86" s="15">
        <f t="shared" si="6"/>
        <v>10915000</v>
      </c>
      <c r="L86" s="15">
        <f>VLOOKUP(C86,'[2]theo dõi thue Q1.2020'!$C$8:$G$128,5,0)</f>
        <v>2476698</v>
      </c>
      <c r="M86" s="15"/>
      <c r="N86" s="15">
        <f t="shared" si="8"/>
        <v>8438302</v>
      </c>
      <c r="O86" s="15" t="str">
        <f t="shared" si="9"/>
        <v/>
      </c>
      <c r="P86" s="17" t="s">
        <v>57</v>
      </c>
      <c r="Q86" s="18" t="s">
        <v>175</v>
      </c>
    </row>
    <row r="87" spans="1:17" s="1" customFormat="1" ht="14.25" x14ac:dyDescent="0.2">
      <c r="A87" s="9" t="s">
        <v>215</v>
      </c>
      <c r="B87" s="10" t="s">
        <v>216</v>
      </c>
      <c r="C87" s="11">
        <f>VLOOKUP(B87,'[1]CK T7_2020'!$B$10:$E$218,4,0)</f>
        <v>56110000259829</v>
      </c>
      <c r="D87" s="10" t="s">
        <v>22</v>
      </c>
      <c r="E87" s="12" t="s">
        <v>23</v>
      </c>
      <c r="F87" s="13">
        <v>5</v>
      </c>
      <c r="G87" s="14">
        <v>126.10000000000001</v>
      </c>
      <c r="H87" s="14">
        <v>108</v>
      </c>
      <c r="I87" s="14">
        <f t="shared" si="5"/>
        <v>18.100000000000009</v>
      </c>
      <c r="J87" s="15">
        <f t="shared" si="7"/>
        <v>1357500.0000000007</v>
      </c>
      <c r="K87" s="15">
        <f t="shared" si="6"/>
        <v>905000.00000000047</v>
      </c>
      <c r="L87" s="15"/>
      <c r="M87" s="15"/>
      <c r="N87" s="15">
        <f t="shared" si="8"/>
        <v>905000</v>
      </c>
      <c r="O87" s="15" t="str">
        <f t="shared" si="9"/>
        <v/>
      </c>
      <c r="P87" s="17" t="s">
        <v>94</v>
      </c>
      <c r="Q87" s="18" t="s">
        <v>217</v>
      </c>
    </row>
    <row r="88" spans="1:17" s="1" customFormat="1" ht="14.25" x14ac:dyDescent="0.2">
      <c r="A88" s="9" t="s">
        <v>218</v>
      </c>
      <c r="B88" s="10" t="s">
        <v>219</v>
      </c>
      <c r="C88" s="11">
        <f>VLOOKUP(B88,'[1]CK T7_2020'!$B$10:$E$218,4,0)</f>
        <v>56110000259768</v>
      </c>
      <c r="D88" s="10" t="s">
        <v>60</v>
      </c>
      <c r="E88" s="12" t="s">
        <v>23</v>
      </c>
      <c r="F88" s="13">
        <v>5</v>
      </c>
      <c r="G88" s="14">
        <v>168.70000000000002</v>
      </c>
      <c r="H88" s="14">
        <v>135</v>
      </c>
      <c r="I88" s="14">
        <f t="shared" si="5"/>
        <v>33.700000000000017</v>
      </c>
      <c r="J88" s="15">
        <f t="shared" si="7"/>
        <v>2527500.0000000014</v>
      </c>
      <c r="K88" s="15">
        <f t="shared" si="6"/>
        <v>1685000.0000000009</v>
      </c>
      <c r="L88" s="15">
        <f>VLOOKUP(C88,'[2]theo dõi thue Q1.2020'!$C$8:$G$128,5,0)</f>
        <v>246714</v>
      </c>
      <c r="M88" s="15">
        <v>1438286</v>
      </c>
      <c r="N88" s="15">
        <f t="shared" si="8"/>
        <v>0</v>
      </c>
      <c r="O88" s="15" t="str">
        <f t="shared" si="9"/>
        <v/>
      </c>
      <c r="P88" s="17" t="s">
        <v>57</v>
      </c>
      <c r="Q88" s="18" t="s">
        <v>217</v>
      </c>
    </row>
    <row r="89" spans="1:17" s="1" customFormat="1" ht="14.25" x14ac:dyDescent="0.2">
      <c r="A89" s="9" t="s">
        <v>220</v>
      </c>
      <c r="B89" s="10" t="s">
        <v>221</v>
      </c>
      <c r="C89" s="11">
        <f>VLOOKUP(B89,'[1]CK T7_2020'!$B$10:$E$218,4,0)</f>
        <v>56110000259786</v>
      </c>
      <c r="D89" s="10" t="s">
        <v>60</v>
      </c>
      <c r="E89" s="12" t="s">
        <v>23</v>
      </c>
      <c r="F89" s="13">
        <v>6</v>
      </c>
      <c r="G89" s="14">
        <v>249.29999999999998</v>
      </c>
      <c r="H89" s="14">
        <v>101.2</v>
      </c>
      <c r="I89" s="14">
        <f t="shared" si="5"/>
        <v>148.09999999999997</v>
      </c>
      <c r="J89" s="15">
        <f t="shared" si="7"/>
        <v>11107499.999999998</v>
      </c>
      <c r="K89" s="15">
        <f t="shared" si="6"/>
        <v>7404999.9999999981</v>
      </c>
      <c r="L89" s="15">
        <f>VLOOKUP(C89,'[2]theo dõi thue Q1.2020'!$C$8:$G$128,5,0)</f>
        <v>38498</v>
      </c>
      <c r="M89" s="15"/>
      <c r="N89" s="15">
        <f t="shared" si="8"/>
        <v>7366502</v>
      </c>
      <c r="O89" s="15" t="str">
        <f t="shared" si="9"/>
        <v/>
      </c>
      <c r="P89" s="17" t="s">
        <v>43</v>
      </c>
      <c r="Q89" s="18" t="s">
        <v>217</v>
      </c>
    </row>
    <row r="90" spans="1:17" s="1" customFormat="1" ht="14.25" x14ac:dyDescent="0.2">
      <c r="A90" s="9" t="s">
        <v>222</v>
      </c>
      <c r="B90" s="10" t="s">
        <v>223</v>
      </c>
      <c r="C90" s="11">
        <f>VLOOKUP(B90,'[1]CK T7_2020'!$B$10:$E$218,4,0)</f>
        <v>56110000259801</v>
      </c>
      <c r="D90" s="10" t="s">
        <v>60</v>
      </c>
      <c r="E90" s="12" t="s">
        <v>42</v>
      </c>
      <c r="F90" s="13">
        <v>7</v>
      </c>
      <c r="G90" s="14">
        <v>200.6</v>
      </c>
      <c r="H90" s="14">
        <v>67.5</v>
      </c>
      <c r="I90" s="14">
        <f t="shared" si="5"/>
        <v>133.1</v>
      </c>
      <c r="J90" s="15">
        <f t="shared" si="7"/>
        <v>9982500</v>
      </c>
      <c r="K90" s="15">
        <f t="shared" si="6"/>
        <v>6655000</v>
      </c>
      <c r="L90" s="15">
        <f>VLOOKUP(C90,'[2]theo dõi thue Q1.2020'!$C$8:$G$128,5,0)</f>
        <v>1861629</v>
      </c>
      <c r="M90" s="15"/>
      <c r="N90" s="15">
        <f t="shared" si="8"/>
        <v>4793371</v>
      </c>
      <c r="O90" s="15" t="str">
        <f t="shared" si="9"/>
        <v/>
      </c>
      <c r="P90" s="17" t="s">
        <v>224</v>
      </c>
      <c r="Q90" s="18" t="s">
        <v>217</v>
      </c>
    </row>
    <row r="91" spans="1:17" s="1" customFormat="1" ht="14.25" x14ac:dyDescent="0.2">
      <c r="A91" s="9" t="s">
        <v>225</v>
      </c>
      <c r="B91" s="10" t="s">
        <v>226</v>
      </c>
      <c r="C91" s="11">
        <f>VLOOKUP(B91,'[1]CK T7_2020'!$B$10:$E$218,4,0)</f>
        <v>56110000270644</v>
      </c>
      <c r="D91" s="10" t="s">
        <v>60</v>
      </c>
      <c r="E91" s="12" t="s">
        <v>23</v>
      </c>
      <c r="F91" s="13">
        <v>2</v>
      </c>
      <c r="G91" s="14">
        <v>77.199999999999989</v>
      </c>
      <c r="H91" s="14">
        <v>135</v>
      </c>
      <c r="I91" s="14">
        <f t="shared" si="5"/>
        <v>0</v>
      </c>
      <c r="J91" s="15">
        <f t="shared" si="7"/>
        <v>0</v>
      </c>
      <c r="K91" s="15">
        <f t="shared" si="6"/>
        <v>0</v>
      </c>
      <c r="L91" s="15"/>
      <c r="M91" s="15"/>
      <c r="N91" s="15">
        <f t="shared" si="8"/>
        <v>0</v>
      </c>
      <c r="O91" s="15" t="str">
        <f t="shared" si="9"/>
        <v/>
      </c>
      <c r="P91" s="17" t="s">
        <v>57</v>
      </c>
      <c r="Q91" s="18" t="s">
        <v>217</v>
      </c>
    </row>
    <row r="92" spans="1:17" s="1" customFormat="1" ht="14.25" x14ac:dyDescent="0.2">
      <c r="A92" s="9" t="s">
        <v>227</v>
      </c>
      <c r="B92" s="10" t="s">
        <v>228</v>
      </c>
      <c r="C92" s="11">
        <f>VLOOKUP(B92,'[1]CK T7_2020'!$B$10:$E$218,4,0)</f>
        <v>56110000270617</v>
      </c>
      <c r="D92" s="10" t="s">
        <v>60</v>
      </c>
      <c r="E92" s="12" t="s">
        <v>42</v>
      </c>
      <c r="F92" s="13">
        <v>4</v>
      </c>
      <c r="G92" s="14">
        <v>107.3</v>
      </c>
      <c r="H92" s="14">
        <v>114.8</v>
      </c>
      <c r="I92" s="14">
        <f t="shared" si="5"/>
        <v>0</v>
      </c>
      <c r="J92" s="15">
        <f t="shared" si="7"/>
        <v>0</v>
      </c>
      <c r="K92" s="15">
        <f t="shared" si="6"/>
        <v>0</v>
      </c>
      <c r="L92" s="15"/>
      <c r="M92" s="15"/>
      <c r="N92" s="15">
        <f t="shared" si="8"/>
        <v>0</v>
      </c>
      <c r="O92" s="15" t="str">
        <f t="shared" si="9"/>
        <v/>
      </c>
      <c r="P92" s="17" t="s">
        <v>120</v>
      </c>
      <c r="Q92" s="18" t="s">
        <v>217</v>
      </c>
    </row>
    <row r="93" spans="1:17" s="1" customFormat="1" ht="14.25" x14ac:dyDescent="0.2">
      <c r="A93" s="9" t="s">
        <v>229</v>
      </c>
      <c r="B93" s="10" t="s">
        <v>230</v>
      </c>
      <c r="C93" s="11">
        <f>VLOOKUP(B93,'[1]CK T7_2020'!$B$10:$E$218,4,0)</f>
        <v>56110000270653</v>
      </c>
      <c r="D93" s="10" t="s">
        <v>60</v>
      </c>
      <c r="E93" s="12" t="s">
        <v>42</v>
      </c>
      <c r="F93" s="13">
        <v>10</v>
      </c>
      <c r="G93" s="14">
        <v>295</v>
      </c>
      <c r="H93" s="14">
        <v>114.8</v>
      </c>
      <c r="I93" s="14">
        <f t="shared" si="5"/>
        <v>180.2</v>
      </c>
      <c r="J93" s="15">
        <f t="shared" si="7"/>
        <v>13515000</v>
      </c>
      <c r="K93" s="15">
        <f t="shared" si="6"/>
        <v>9010000</v>
      </c>
      <c r="L93" s="15">
        <f>VLOOKUP(C93,'[2]theo dõi thue Q1.2020'!$C$8:$G$128,5,0)</f>
        <v>1102431</v>
      </c>
      <c r="M93" s="15"/>
      <c r="N93" s="15">
        <f t="shared" si="8"/>
        <v>7907569</v>
      </c>
      <c r="O93" s="15" t="str">
        <f t="shared" si="9"/>
        <v/>
      </c>
      <c r="P93" s="17" t="s">
        <v>231</v>
      </c>
      <c r="Q93" s="18" t="s">
        <v>217</v>
      </c>
    </row>
    <row r="94" spans="1:17" s="1" customFormat="1" ht="14.25" x14ac:dyDescent="0.2">
      <c r="A94" s="9" t="s">
        <v>232</v>
      </c>
      <c r="B94" s="10" t="s">
        <v>233</v>
      </c>
      <c r="C94" s="11">
        <f>VLOOKUP(B94,'[1]CK T7_2020'!$B$10:$E$218,4,0)</f>
        <v>56110000373288</v>
      </c>
      <c r="D94" s="10" t="s">
        <v>22</v>
      </c>
      <c r="E94" s="12" t="s">
        <v>23</v>
      </c>
      <c r="F94" s="13">
        <v>4</v>
      </c>
      <c r="G94" s="14">
        <v>142.6</v>
      </c>
      <c r="H94" s="14">
        <v>101.2</v>
      </c>
      <c r="I94" s="14">
        <f t="shared" si="5"/>
        <v>41.399999999999991</v>
      </c>
      <c r="J94" s="15">
        <f t="shared" si="7"/>
        <v>3104999.9999999995</v>
      </c>
      <c r="K94" s="15">
        <f t="shared" si="6"/>
        <v>2069999.9999999995</v>
      </c>
      <c r="L94" s="15"/>
      <c r="M94" s="15"/>
      <c r="N94" s="15">
        <f t="shared" si="8"/>
        <v>2070000</v>
      </c>
      <c r="O94" s="15" t="str">
        <f t="shared" si="9"/>
        <v/>
      </c>
      <c r="P94" s="17" t="s">
        <v>38</v>
      </c>
      <c r="Q94" s="18" t="s">
        <v>217</v>
      </c>
    </row>
    <row r="95" spans="1:17" s="1" customFormat="1" ht="14.25" x14ac:dyDescent="0.2">
      <c r="A95" s="9" t="s">
        <v>234</v>
      </c>
      <c r="B95" s="10" t="s">
        <v>235</v>
      </c>
      <c r="C95" s="11">
        <f>VLOOKUP(B95,'[1]CK T7_2020'!$B$10:$E$218,4,0)</f>
        <v>56110000373297</v>
      </c>
      <c r="D95" s="10" t="s">
        <v>60</v>
      </c>
      <c r="E95" s="12" t="s">
        <v>42</v>
      </c>
      <c r="F95" s="13">
        <v>3</v>
      </c>
      <c r="G95" s="14">
        <v>87</v>
      </c>
      <c r="H95" s="14">
        <v>0</v>
      </c>
      <c r="I95" s="14">
        <f t="shared" si="5"/>
        <v>87</v>
      </c>
      <c r="J95" s="15">
        <f t="shared" si="7"/>
        <v>6525000</v>
      </c>
      <c r="K95" s="15">
        <f t="shared" si="6"/>
        <v>4350000</v>
      </c>
      <c r="L95" s="15">
        <f>VLOOKUP(C95,'[2]theo dõi thue Q1.2020'!$C$8:$G$128,5,0)</f>
        <v>1917212</v>
      </c>
      <c r="M95" s="15"/>
      <c r="N95" s="15">
        <f t="shared" si="8"/>
        <v>2432788</v>
      </c>
      <c r="O95" s="15" t="str">
        <f t="shared" si="9"/>
        <v/>
      </c>
      <c r="P95" s="17" t="s">
        <v>99</v>
      </c>
      <c r="Q95" s="19" t="s">
        <v>217</v>
      </c>
    </row>
    <row r="96" spans="1:17" s="1" customFormat="1" ht="14.25" x14ac:dyDescent="0.2">
      <c r="A96" s="9" t="s">
        <v>236</v>
      </c>
      <c r="B96" s="10" t="s">
        <v>237</v>
      </c>
      <c r="C96" s="11">
        <f>VLOOKUP(B96,'[1]CK T7_2020'!$B$10:$E$218,4,0)</f>
        <v>56110000490415</v>
      </c>
      <c r="D96" s="10" t="s">
        <v>60</v>
      </c>
      <c r="E96" s="12" t="s">
        <v>42</v>
      </c>
      <c r="F96" s="13">
        <v>6</v>
      </c>
      <c r="G96" s="14">
        <v>192.20000000000005</v>
      </c>
      <c r="H96" s="14">
        <v>121.5</v>
      </c>
      <c r="I96" s="14">
        <f t="shared" si="5"/>
        <v>70.700000000000045</v>
      </c>
      <c r="J96" s="15">
        <f t="shared" si="7"/>
        <v>5302500.0000000037</v>
      </c>
      <c r="K96" s="15">
        <f t="shared" si="6"/>
        <v>3535000.0000000023</v>
      </c>
      <c r="L96" s="15">
        <f>VLOOKUP(C96,'[2]theo dõi thue Q1.2020'!$C$8:$G$128,5,0)</f>
        <v>97195</v>
      </c>
      <c r="M96" s="15">
        <v>3437805</v>
      </c>
      <c r="N96" s="15">
        <f t="shared" si="8"/>
        <v>0</v>
      </c>
      <c r="O96" s="15" t="str">
        <f t="shared" si="9"/>
        <v/>
      </c>
      <c r="P96" s="17" t="s">
        <v>139</v>
      </c>
      <c r="Q96" s="18" t="s">
        <v>217</v>
      </c>
    </row>
    <row r="97" spans="1:17" s="1" customFormat="1" ht="14.25" x14ac:dyDescent="0.2">
      <c r="A97" s="9" t="s">
        <v>238</v>
      </c>
      <c r="B97" s="10" t="s">
        <v>239</v>
      </c>
      <c r="C97" s="11">
        <f>VLOOKUP(B97,'[1]CK T7_2020'!$B$10:$E$218,4,0)</f>
        <v>56110000490488</v>
      </c>
      <c r="D97" s="10" t="s">
        <v>60</v>
      </c>
      <c r="E97" s="12" t="s">
        <v>42</v>
      </c>
      <c r="F97" s="13">
        <v>5</v>
      </c>
      <c r="G97" s="14">
        <v>161.29999999999998</v>
      </c>
      <c r="H97" s="14">
        <v>114.8</v>
      </c>
      <c r="I97" s="14">
        <f t="shared" si="5"/>
        <v>46.499999999999986</v>
      </c>
      <c r="J97" s="15">
        <f t="shared" si="7"/>
        <v>3487499.9999999991</v>
      </c>
      <c r="K97" s="15">
        <f t="shared" si="6"/>
        <v>2324999.9999999991</v>
      </c>
      <c r="L97" s="15"/>
      <c r="M97" s="15"/>
      <c r="N97" s="15">
        <f t="shared" si="8"/>
        <v>2325000</v>
      </c>
      <c r="O97" s="15" t="str">
        <f t="shared" si="9"/>
        <v/>
      </c>
      <c r="P97" s="17" t="s">
        <v>120</v>
      </c>
      <c r="Q97" s="18" t="s">
        <v>217</v>
      </c>
    </row>
    <row r="98" spans="1:17" s="1" customFormat="1" ht="14.25" x14ac:dyDescent="0.2">
      <c r="A98" s="9" t="s">
        <v>240</v>
      </c>
      <c r="B98" s="10" t="s">
        <v>241</v>
      </c>
      <c r="C98" s="11">
        <f>VLOOKUP(B98,'[1]CK T7_2020'!$B$10:$E$218,4,0)</f>
        <v>56110000490424</v>
      </c>
      <c r="D98" s="10" t="s">
        <v>60</v>
      </c>
      <c r="E98" s="12" t="s">
        <v>23</v>
      </c>
      <c r="F98" s="13">
        <v>1</v>
      </c>
      <c r="G98" s="14">
        <v>25.4</v>
      </c>
      <c r="H98" s="14">
        <v>108</v>
      </c>
      <c r="I98" s="14">
        <f t="shared" si="5"/>
        <v>0</v>
      </c>
      <c r="J98" s="15">
        <f t="shared" si="7"/>
        <v>0</v>
      </c>
      <c r="K98" s="15">
        <f t="shared" si="6"/>
        <v>0</v>
      </c>
      <c r="L98" s="15"/>
      <c r="M98" s="15"/>
      <c r="N98" s="15">
        <f t="shared" si="8"/>
        <v>0</v>
      </c>
      <c r="O98" s="15" t="str">
        <f t="shared" si="9"/>
        <v/>
      </c>
      <c r="P98" s="17" t="s">
        <v>94</v>
      </c>
      <c r="Q98" s="18" t="s">
        <v>217</v>
      </c>
    </row>
    <row r="99" spans="1:17" s="1" customFormat="1" ht="14.25" x14ac:dyDescent="0.2">
      <c r="A99" s="9" t="s">
        <v>242</v>
      </c>
      <c r="B99" s="10" t="s">
        <v>243</v>
      </c>
      <c r="C99" s="11">
        <f>VLOOKUP(B99,'[1]CK T7_2020'!$B$10:$E$218,4,0)</f>
        <v>56110000573398</v>
      </c>
      <c r="D99" s="10" t="s">
        <v>60</v>
      </c>
      <c r="E99" s="12" t="s">
        <v>42</v>
      </c>
      <c r="F99" s="13">
        <v>9</v>
      </c>
      <c r="G99" s="14">
        <v>284.5</v>
      </c>
      <c r="H99" s="14">
        <v>108</v>
      </c>
      <c r="I99" s="14">
        <f t="shared" si="5"/>
        <v>176.5</v>
      </c>
      <c r="J99" s="15">
        <f t="shared" si="7"/>
        <v>13237500</v>
      </c>
      <c r="K99" s="15">
        <f t="shared" si="6"/>
        <v>8825000</v>
      </c>
      <c r="L99" s="15">
        <f>VLOOKUP(C99,'[2]theo dõi thue Q1.2020'!$C$8:$G$128,5,0)</f>
        <v>742369</v>
      </c>
      <c r="M99" s="15">
        <f>VLOOKUP(C99,'[3]bang tinh tru tien'!$C$9:$F$47,4,0)</f>
        <v>3600000</v>
      </c>
      <c r="N99" s="15">
        <f t="shared" si="8"/>
        <v>4482631</v>
      </c>
      <c r="O99" s="15" t="str">
        <f t="shared" si="9"/>
        <v/>
      </c>
      <c r="P99" s="17" t="s">
        <v>94</v>
      </c>
      <c r="Q99" s="18" t="s">
        <v>217</v>
      </c>
    </row>
    <row r="100" spans="1:17" s="1" customFormat="1" ht="14.25" x14ac:dyDescent="0.2">
      <c r="A100" s="9" t="s">
        <v>244</v>
      </c>
      <c r="B100" s="10" t="s">
        <v>245</v>
      </c>
      <c r="C100" s="11">
        <f>VLOOKUP(B100,'[1]CK T7_2020'!$B$10:$E$218,4,0)</f>
        <v>56110000454721</v>
      </c>
      <c r="D100" s="10" t="s">
        <v>60</v>
      </c>
      <c r="E100" s="12" t="s">
        <v>42</v>
      </c>
      <c r="F100" s="13">
        <v>7</v>
      </c>
      <c r="G100" s="14">
        <v>176.10000000000002</v>
      </c>
      <c r="H100" s="14">
        <v>121.5</v>
      </c>
      <c r="I100" s="14">
        <f t="shared" si="5"/>
        <v>54.600000000000023</v>
      </c>
      <c r="J100" s="15">
        <f t="shared" si="7"/>
        <v>4095000.0000000019</v>
      </c>
      <c r="K100" s="15">
        <f t="shared" si="6"/>
        <v>2730000.0000000009</v>
      </c>
      <c r="L100" s="15"/>
      <c r="M100" s="15">
        <f>VLOOKUP(C100,'[3]bang tinh tru tien'!$C$9:$F$47,4,0)</f>
        <v>2550000</v>
      </c>
      <c r="N100" s="15">
        <f t="shared" si="8"/>
        <v>180000</v>
      </c>
      <c r="O100" s="15" t="str">
        <f t="shared" si="9"/>
        <v/>
      </c>
      <c r="P100" s="17" t="s">
        <v>139</v>
      </c>
      <c r="Q100" s="18" t="s">
        <v>217</v>
      </c>
    </row>
    <row r="101" spans="1:17" s="1" customFormat="1" ht="14.25" x14ac:dyDescent="0.2">
      <c r="A101" s="9" t="s">
        <v>246</v>
      </c>
      <c r="B101" s="10" t="s">
        <v>247</v>
      </c>
      <c r="C101" s="11">
        <f>VLOOKUP(B101,'[1]CK T7_2020'!$B$10:$E$218,4,0)</f>
        <v>56110000839355</v>
      </c>
      <c r="D101" s="10" t="s">
        <v>60</v>
      </c>
      <c r="E101" s="12" t="s">
        <v>23</v>
      </c>
      <c r="F101" s="13">
        <v>6</v>
      </c>
      <c r="G101" s="14">
        <v>165.3</v>
      </c>
      <c r="H101" s="14">
        <v>121.5</v>
      </c>
      <c r="I101" s="14">
        <f t="shared" si="5"/>
        <v>43.800000000000011</v>
      </c>
      <c r="J101" s="15">
        <f t="shared" si="7"/>
        <v>3285000.0000000009</v>
      </c>
      <c r="K101" s="15">
        <f t="shared" si="6"/>
        <v>2190000.0000000005</v>
      </c>
      <c r="L101" s="15"/>
      <c r="M101" s="15">
        <v>2190000</v>
      </c>
      <c r="N101" s="15">
        <f t="shared" si="8"/>
        <v>0</v>
      </c>
      <c r="O101" s="15" t="str">
        <f t="shared" si="9"/>
        <v/>
      </c>
      <c r="P101" s="17" t="s">
        <v>139</v>
      </c>
      <c r="Q101" s="18" t="s">
        <v>217</v>
      </c>
    </row>
    <row r="102" spans="1:17" s="1" customFormat="1" ht="14.25" x14ac:dyDescent="0.2">
      <c r="A102" s="9" t="s">
        <v>248</v>
      </c>
      <c r="B102" s="10" t="s">
        <v>249</v>
      </c>
      <c r="C102" s="11">
        <f>VLOOKUP(B102,'[1]CK T7_2020'!$B$10:$E$218,4,0)</f>
        <v>56110001269177</v>
      </c>
      <c r="D102" s="10" t="s">
        <v>22</v>
      </c>
      <c r="E102" s="12" t="s">
        <v>23</v>
      </c>
      <c r="F102" s="13">
        <v>1</v>
      </c>
      <c r="G102" s="14">
        <v>26.8</v>
      </c>
      <c r="H102" s="14">
        <v>135</v>
      </c>
      <c r="I102" s="14">
        <f t="shared" si="5"/>
        <v>0</v>
      </c>
      <c r="J102" s="15">
        <f t="shared" si="7"/>
        <v>0</v>
      </c>
      <c r="K102" s="15">
        <f t="shared" si="6"/>
        <v>0</v>
      </c>
      <c r="L102" s="15"/>
      <c r="M102" s="15"/>
      <c r="N102" s="15">
        <f t="shared" si="8"/>
        <v>0</v>
      </c>
      <c r="O102" s="15" t="str">
        <f t="shared" si="9"/>
        <v/>
      </c>
      <c r="P102" s="17" t="s">
        <v>57</v>
      </c>
      <c r="Q102" s="18" t="s">
        <v>217</v>
      </c>
    </row>
    <row r="103" spans="1:17" s="1" customFormat="1" ht="14.25" x14ac:dyDescent="0.2">
      <c r="A103" s="9" t="s">
        <v>250</v>
      </c>
      <c r="B103" s="10" t="s">
        <v>251</v>
      </c>
      <c r="C103" s="11">
        <f>VLOOKUP(B103,'[1]CK T7_2020'!$B$10:$E$218,4,0)</f>
        <v>56110000259555</v>
      </c>
      <c r="D103" s="10" t="s">
        <v>22</v>
      </c>
      <c r="E103" s="12" t="s">
        <v>23</v>
      </c>
      <c r="F103" s="13">
        <v>4</v>
      </c>
      <c r="G103" s="14">
        <v>135</v>
      </c>
      <c r="H103" s="14">
        <v>40.5</v>
      </c>
      <c r="I103" s="14">
        <f t="shared" si="5"/>
        <v>94.5</v>
      </c>
      <c r="J103" s="15">
        <f t="shared" si="7"/>
        <v>7087500</v>
      </c>
      <c r="K103" s="15">
        <f t="shared" si="6"/>
        <v>4725000</v>
      </c>
      <c r="L103" s="15"/>
      <c r="M103" s="15"/>
      <c r="N103" s="15">
        <f t="shared" si="8"/>
        <v>4725000</v>
      </c>
      <c r="O103" s="15" t="str">
        <f t="shared" si="9"/>
        <v/>
      </c>
      <c r="P103" s="17" t="s">
        <v>252</v>
      </c>
      <c r="Q103" s="18" t="s">
        <v>253</v>
      </c>
    </row>
    <row r="104" spans="1:17" s="1" customFormat="1" ht="14.25" x14ac:dyDescent="0.2">
      <c r="A104" s="23" t="s">
        <v>254</v>
      </c>
      <c r="B104" s="24" t="s">
        <v>255</v>
      </c>
      <c r="C104" s="11">
        <f>VLOOKUP(B104,'[1]CK T7_2020'!$B$10:$E$218,4,0)</f>
        <v>56110000677351</v>
      </c>
      <c r="D104" s="10" t="s">
        <v>28</v>
      </c>
      <c r="E104" s="12" t="s">
        <v>23</v>
      </c>
      <c r="F104" s="13">
        <v>1</v>
      </c>
      <c r="G104" s="14">
        <v>42</v>
      </c>
      <c r="H104" s="14">
        <v>33.799999999999997</v>
      </c>
      <c r="I104" s="14">
        <f t="shared" si="5"/>
        <v>8.2000000000000028</v>
      </c>
      <c r="J104" s="15">
        <f t="shared" si="7"/>
        <v>615000.00000000023</v>
      </c>
      <c r="K104" s="15">
        <f t="shared" si="6"/>
        <v>410000.00000000012</v>
      </c>
      <c r="L104" s="15"/>
      <c r="M104" s="15"/>
      <c r="N104" s="15">
        <f t="shared" si="8"/>
        <v>410000</v>
      </c>
      <c r="O104" s="15" t="str">
        <f t="shared" si="9"/>
        <v/>
      </c>
      <c r="P104" s="17" t="s">
        <v>46</v>
      </c>
      <c r="Q104" s="18" t="s">
        <v>253</v>
      </c>
    </row>
    <row r="105" spans="1:17" s="1" customFormat="1" ht="14.25" x14ac:dyDescent="0.2">
      <c r="A105" s="9" t="s">
        <v>256</v>
      </c>
      <c r="B105" s="10" t="s">
        <v>257</v>
      </c>
      <c r="C105" s="11">
        <f>VLOOKUP(B105,'[1]CK T7_2020'!$B$10:$E$218,4,0)</f>
        <v>56110000259254</v>
      </c>
      <c r="D105" s="10" t="s">
        <v>22</v>
      </c>
      <c r="E105" s="12" t="s">
        <v>23</v>
      </c>
      <c r="F105" s="13">
        <v>6</v>
      </c>
      <c r="G105" s="14">
        <v>354.5</v>
      </c>
      <c r="H105" s="14">
        <v>40.5</v>
      </c>
      <c r="I105" s="14">
        <f>IF(G105&gt;H105,G105-H105,0)</f>
        <v>314</v>
      </c>
      <c r="J105" s="15">
        <f t="shared" si="7"/>
        <v>23550000</v>
      </c>
      <c r="K105" s="15">
        <f>I105*50000</f>
        <v>15700000</v>
      </c>
      <c r="L105" s="15">
        <f>VLOOKUP(C105,'[2]theo dõi thue Q1.2020'!$C$8:$G$128,5,0)</f>
        <v>7303046</v>
      </c>
      <c r="M105" s="15"/>
      <c r="N105" s="15">
        <f t="shared" si="8"/>
        <v>8396954</v>
      </c>
      <c r="O105" s="15" t="str">
        <f t="shared" si="9"/>
        <v/>
      </c>
      <c r="P105" s="17" t="s">
        <v>252</v>
      </c>
      <c r="Q105" s="19" t="s">
        <v>258</v>
      </c>
    </row>
    <row r="106" spans="1:17" s="1" customFormat="1" ht="14.25" x14ac:dyDescent="0.2">
      <c r="A106" s="9" t="s">
        <v>259</v>
      </c>
      <c r="B106" s="10" t="s">
        <v>260</v>
      </c>
      <c r="C106" s="11">
        <f>VLOOKUP(B106,'[1]CK T7_2020'!$B$10:$E$218,4,0)</f>
        <v>56110000259980</v>
      </c>
      <c r="D106" s="10" t="s">
        <v>60</v>
      </c>
      <c r="E106" s="12" t="s">
        <v>42</v>
      </c>
      <c r="F106" s="13">
        <v>5</v>
      </c>
      <c r="G106" s="14">
        <v>203.4</v>
      </c>
      <c r="H106" s="14">
        <v>33.799999999999997</v>
      </c>
      <c r="I106" s="14">
        <f t="shared" si="5"/>
        <v>169.60000000000002</v>
      </c>
      <c r="J106" s="15">
        <f t="shared" si="7"/>
        <v>12720000.000000002</v>
      </c>
      <c r="K106" s="15">
        <f t="shared" si="6"/>
        <v>8480000.0000000019</v>
      </c>
      <c r="L106" s="15">
        <f>VLOOKUP(C106,'[2]theo dõi thue Q1.2020'!$C$8:$G$128,5,0)</f>
        <v>1821924</v>
      </c>
      <c r="M106" s="15"/>
      <c r="N106" s="15">
        <f t="shared" si="8"/>
        <v>6658076</v>
      </c>
      <c r="O106" s="15" t="str">
        <f t="shared" si="9"/>
        <v/>
      </c>
      <c r="P106" s="17" t="s">
        <v>46</v>
      </c>
      <c r="Q106" s="18" t="s">
        <v>261</v>
      </c>
    </row>
    <row r="107" spans="1:17" s="1" customFormat="1" ht="14.25" x14ac:dyDescent="0.2">
      <c r="A107" s="9" t="s">
        <v>262</v>
      </c>
      <c r="B107" s="10" t="s">
        <v>263</v>
      </c>
      <c r="C107" s="11">
        <f>VLOOKUP(B107,'[1]CK T7_2020'!$B$10:$E$218,4,0)</f>
        <v>56110000258950</v>
      </c>
      <c r="D107" s="10" t="s">
        <v>264</v>
      </c>
      <c r="E107" s="12" t="s">
        <v>42</v>
      </c>
      <c r="F107" s="13">
        <v>1</v>
      </c>
      <c r="G107" s="14">
        <v>20.2</v>
      </c>
      <c r="H107" s="14">
        <v>51</v>
      </c>
      <c r="I107" s="14">
        <f t="shared" si="5"/>
        <v>0</v>
      </c>
      <c r="J107" s="15">
        <f t="shared" si="7"/>
        <v>0</v>
      </c>
      <c r="K107" s="15">
        <f t="shared" si="6"/>
        <v>0</v>
      </c>
      <c r="L107" s="15"/>
      <c r="M107" s="15"/>
      <c r="N107" s="15">
        <f t="shared" si="8"/>
        <v>0</v>
      </c>
      <c r="O107" s="15" t="str">
        <f t="shared" si="9"/>
        <v/>
      </c>
      <c r="P107" s="17" t="s">
        <v>252</v>
      </c>
      <c r="Q107" s="18" t="s">
        <v>265</v>
      </c>
    </row>
    <row r="108" spans="1:17" s="1" customFormat="1" ht="14.25" x14ac:dyDescent="0.2">
      <c r="A108" s="9" t="s">
        <v>266</v>
      </c>
      <c r="B108" s="10" t="s">
        <v>267</v>
      </c>
      <c r="C108" s="11">
        <f>VLOOKUP(B108,'[1]CK T7_2020'!$B$10:$E$218,4,0)</f>
        <v>56110000259591</v>
      </c>
      <c r="D108" s="10" t="s">
        <v>60</v>
      </c>
      <c r="E108" s="12" t="s">
        <v>42</v>
      </c>
      <c r="F108" s="13">
        <v>7</v>
      </c>
      <c r="G108" s="14">
        <v>251.7</v>
      </c>
      <c r="H108" s="14">
        <v>33.799999999999997</v>
      </c>
      <c r="I108" s="14">
        <f t="shared" si="5"/>
        <v>217.89999999999998</v>
      </c>
      <c r="J108" s="15">
        <f t="shared" si="7"/>
        <v>16342499.999999998</v>
      </c>
      <c r="K108" s="15">
        <f t="shared" si="6"/>
        <v>10894999.999999998</v>
      </c>
      <c r="L108" s="15"/>
      <c r="M108" s="15">
        <f>VLOOKUP(C108,'[3]bang tinh tru tien'!$C$9:$F$47,4,0)</f>
        <v>1125000</v>
      </c>
      <c r="N108" s="15">
        <f t="shared" si="8"/>
        <v>9770000</v>
      </c>
      <c r="O108" s="15" t="str">
        <f t="shared" si="9"/>
        <v/>
      </c>
      <c r="P108" s="17" t="s">
        <v>46</v>
      </c>
      <c r="Q108" s="18" t="s">
        <v>265</v>
      </c>
    </row>
    <row r="109" spans="1:17" s="1" customFormat="1" ht="14.25" x14ac:dyDescent="0.2">
      <c r="A109" s="9" t="s">
        <v>268</v>
      </c>
      <c r="B109" s="10" t="s">
        <v>269</v>
      </c>
      <c r="C109" s="11">
        <f>VLOOKUP(B109,'[1]CK T7_2020'!$B$10:$E$218,4,0)</f>
        <v>56110000259111</v>
      </c>
      <c r="D109" s="10" t="s">
        <v>52</v>
      </c>
      <c r="E109" s="12" t="s">
        <v>42</v>
      </c>
      <c r="F109" s="13">
        <v>5</v>
      </c>
      <c r="G109" s="14">
        <v>152.30000000000001</v>
      </c>
      <c r="H109" s="14">
        <v>150</v>
      </c>
      <c r="I109" s="14">
        <f t="shared" si="5"/>
        <v>2.3000000000000114</v>
      </c>
      <c r="J109" s="15">
        <f t="shared" si="7"/>
        <v>172500.00000000084</v>
      </c>
      <c r="K109" s="15">
        <f t="shared" si="6"/>
        <v>115000.00000000057</v>
      </c>
      <c r="L109" s="15"/>
      <c r="M109" s="15"/>
      <c r="N109" s="15">
        <f t="shared" si="8"/>
        <v>115000</v>
      </c>
      <c r="O109" s="15" t="str">
        <f t="shared" si="9"/>
        <v/>
      </c>
      <c r="P109" s="17" t="s">
        <v>57</v>
      </c>
      <c r="Q109" s="19" t="s">
        <v>270</v>
      </c>
    </row>
    <row r="110" spans="1:17" s="1" customFormat="1" ht="14.25" x14ac:dyDescent="0.2">
      <c r="A110" s="9" t="s">
        <v>271</v>
      </c>
      <c r="B110" s="10" t="s">
        <v>272</v>
      </c>
      <c r="C110" s="11">
        <f>VLOOKUP(B110,'[1]CK T7_2020'!$B$10:$E$218,4,0)</f>
        <v>56110000693621</v>
      </c>
      <c r="D110" s="10" t="s">
        <v>60</v>
      </c>
      <c r="E110" s="12" t="s">
        <v>42</v>
      </c>
      <c r="F110" s="13">
        <v>10</v>
      </c>
      <c r="G110" s="14">
        <v>449.1</v>
      </c>
      <c r="H110" s="14">
        <v>135</v>
      </c>
      <c r="I110" s="14">
        <f t="shared" si="5"/>
        <v>314.10000000000002</v>
      </c>
      <c r="J110" s="15">
        <f t="shared" si="7"/>
        <v>23557500</v>
      </c>
      <c r="K110" s="15">
        <f t="shared" si="6"/>
        <v>15705000.000000002</v>
      </c>
      <c r="L110" s="16">
        <v>5000000</v>
      </c>
      <c r="M110" s="15">
        <v>4500000</v>
      </c>
      <c r="N110" s="15">
        <f t="shared" si="8"/>
        <v>6205000</v>
      </c>
      <c r="O110" s="15" t="str">
        <f t="shared" si="9"/>
        <v/>
      </c>
      <c r="P110" s="17" t="s">
        <v>57</v>
      </c>
      <c r="Q110" s="18" t="s">
        <v>270</v>
      </c>
    </row>
    <row r="111" spans="1:17" s="1" customFormat="1" ht="14.25" x14ac:dyDescent="0.2">
      <c r="A111" s="9" t="s">
        <v>273</v>
      </c>
      <c r="B111" s="10" t="s">
        <v>274</v>
      </c>
      <c r="C111" s="11">
        <f>VLOOKUP(B111,'[1]CK T7_2020'!$B$10:$E$218,4,0)</f>
        <v>56110000573413</v>
      </c>
      <c r="D111" s="10" t="s">
        <v>60</v>
      </c>
      <c r="E111" s="12" t="s">
        <v>42</v>
      </c>
      <c r="F111" s="13">
        <v>14</v>
      </c>
      <c r="G111" s="14">
        <v>693.9</v>
      </c>
      <c r="H111" s="14">
        <v>108</v>
      </c>
      <c r="I111" s="14">
        <f t="shared" si="5"/>
        <v>585.9</v>
      </c>
      <c r="J111" s="15">
        <f t="shared" si="7"/>
        <v>43942500</v>
      </c>
      <c r="K111" s="15">
        <f t="shared" si="6"/>
        <v>29295000</v>
      </c>
      <c r="L111" s="15">
        <f>VLOOKUP(C111,'[2]theo dõi thue Q1.2020'!$C$8:$G$128,5,0)</f>
        <v>3122973</v>
      </c>
      <c r="M111" s="15"/>
      <c r="N111" s="15">
        <f t="shared" si="8"/>
        <v>26172027</v>
      </c>
      <c r="O111" s="15" t="str">
        <f t="shared" si="9"/>
        <v/>
      </c>
      <c r="P111" s="17" t="s">
        <v>94</v>
      </c>
      <c r="Q111" s="19" t="s">
        <v>270</v>
      </c>
    </row>
    <row r="112" spans="1:17" s="1" customFormat="1" ht="14.25" x14ac:dyDescent="0.2">
      <c r="A112" s="9" t="s">
        <v>275</v>
      </c>
      <c r="B112" s="10" t="s">
        <v>276</v>
      </c>
      <c r="C112" s="11">
        <f>VLOOKUP(B112,'[1]CK T7_2020'!$B$10:$E$218,4,0)</f>
        <v>56110000788688</v>
      </c>
      <c r="D112" s="10" t="s">
        <v>60</v>
      </c>
      <c r="E112" s="12" t="s">
        <v>42</v>
      </c>
      <c r="F112" s="13">
        <v>5</v>
      </c>
      <c r="G112" s="14">
        <v>206.8</v>
      </c>
      <c r="H112" s="14">
        <v>135</v>
      </c>
      <c r="I112" s="14">
        <f t="shared" si="5"/>
        <v>71.800000000000011</v>
      </c>
      <c r="J112" s="15">
        <f t="shared" si="7"/>
        <v>5385000.0000000009</v>
      </c>
      <c r="K112" s="15">
        <f t="shared" si="6"/>
        <v>3590000.0000000005</v>
      </c>
      <c r="L112" s="15">
        <f>VLOOKUP(C112,'[2]theo dõi thue Q1.2020'!$C$8:$G$128,5,0)</f>
        <v>353274</v>
      </c>
      <c r="M112" s="15">
        <f>VLOOKUP(C112,'[3]bang tinh tru tien'!$C$9:$F$47,4,0)</f>
        <v>1875000</v>
      </c>
      <c r="N112" s="15">
        <f t="shared" si="8"/>
        <v>1361726</v>
      </c>
      <c r="O112" s="15" t="str">
        <f t="shared" si="9"/>
        <v/>
      </c>
      <c r="P112" s="17" t="s">
        <v>57</v>
      </c>
      <c r="Q112" s="18" t="s">
        <v>270</v>
      </c>
    </row>
    <row r="113" spans="1:17" s="1" customFormat="1" x14ac:dyDescent="0.25">
      <c r="A113" s="9" t="s">
        <v>277</v>
      </c>
      <c r="B113" s="10" t="s">
        <v>278</v>
      </c>
      <c r="C113" s="25">
        <v>56110001061595</v>
      </c>
      <c r="D113" s="10" t="s">
        <v>60</v>
      </c>
      <c r="E113" s="12" t="s">
        <v>23</v>
      </c>
      <c r="F113" s="13">
        <v>13</v>
      </c>
      <c r="G113" s="14">
        <v>511.59999999999997</v>
      </c>
      <c r="H113" s="14">
        <v>121.5</v>
      </c>
      <c r="I113" s="14">
        <f t="shared" si="5"/>
        <v>390.09999999999997</v>
      </c>
      <c r="J113" s="15">
        <f t="shared" si="7"/>
        <v>29257499.999999996</v>
      </c>
      <c r="K113" s="15">
        <f t="shared" si="6"/>
        <v>19505000</v>
      </c>
      <c r="L113" s="15">
        <f>VLOOKUP(C113,'[2]theo dõi thue Q1.2020'!$C$8:$G$128,5,0)</f>
        <v>231098</v>
      </c>
      <c r="M113" s="15"/>
      <c r="N113" s="15">
        <f t="shared" si="8"/>
        <v>19273902</v>
      </c>
      <c r="O113" s="15" t="str">
        <f t="shared" si="9"/>
        <v/>
      </c>
      <c r="P113" s="17" t="s">
        <v>61</v>
      </c>
      <c r="Q113" s="19" t="s">
        <v>270</v>
      </c>
    </row>
    <row r="114" spans="1:17" s="1" customFormat="1" ht="14.25" x14ac:dyDescent="0.2">
      <c r="A114" s="9" t="s">
        <v>279</v>
      </c>
      <c r="B114" s="10" t="s">
        <v>280</v>
      </c>
      <c r="C114" s="11">
        <f>VLOOKUP(B114,'[1]CK T7_2020'!$B$10:$E$218,4,0)</f>
        <v>56010000085522</v>
      </c>
      <c r="D114" s="10" t="s">
        <v>22</v>
      </c>
      <c r="E114" s="12" t="s">
        <v>23</v>
      </c>
      <c r="F114" s="13">
        <v>2</v>
      </c>
      <c r="G114" s="14">
        <v>136.80000000000001</v>
      </c>
      <c r="H114" s="14">
        <v>94.5</v>
      </c>
      <c r="I114" s="14">
        <f t="shared" si="5"/>
        <v>42.300000000000011</v>
      </c>
      <c r="J114" s="15">
        <f t="shared" si="7"/>
        <v>3172500.0000000009</v>
      </c>
      <c r="K114" s="15">
        <f t="shared" si="6"/>
        <v>2115000.0000000005</v>
      </c>
      <c r="L114" s="15">
        <f>VLOOKUP(C114,'[2]theo dõi thue Q1.2020'!$C$8:$G$128,5,0)</f>
        <v>49682</v>
      </c>
      <c r="M114" s="15"/>
      <c r="N114" s="15">
        <f t="shared" si="8"/>
        <v>2065318</v>
      </c>
      <c r="O114" s="15" t="str">
        <f t="shared" si="9"/>
        <v/>
      </c>
      <c r="P114" s="17" t="s">
        <v>38</v>
      </c>
      <c r="Q114" s="18" t="s">
        <v>270</v>
      </c>
    </row>
    <row r="115" spans="1:17" s="1" customFormat="1" ht="14.25" x14ac:dyDescent="0.2">
      <c r="A115" s="9" t="s">
        <v>281</v>
      </c>
      <c r="B115" s="10" t="s">
        <v>282</v>
      </c>
      <c r="C115" s="11">
        <f>VLOOKUP(B115,'[1]CK T7_2020'!$B$10:$E$218,4,0)</f>
        <v>56110001230696</v>
      </c>
      <c r="D115" s="10" t="s">
        <v>60</v>
      </c>
      <c r="E115" s="12" t="s">
        <v>42</v>
      </c>
      <c r="F115" s="13">
        <v>4</v>
      </c>
      <c r="G115" s="14">
        <v>69.900000000000006</v>
      </c>
      <c r="H115" s="14">
        <v>135</v>
      </c>
      <c r="I115" s="14">
        <f t="shared" si="5"/>
        <v>0</v>
      </c>
      <c r="J115" s="15">
        <f t="shared" si="7"/>
        <v>0</v>
      </c>
      <c r="K115" s="15">
        <f t="shared" si="6"/>
        <v>0</v>
      </c>
      <c r="L115" s="15"/>
      <c r="M115" s="15"/>
      <c r="N115" s="15">
        <f t="shared" si="8"/>
        <v>0</v>
      </c>
      <c r="O115" s="15" t="str">
        <f t="shared" si="9"/>
        <v/>
      </c>
      <c r="P115" s="17" t="s">
        <v>57</v>
      </c>
      <c r="Q115" s="18" t="s">
        <v>270</v>
      </c>
    </row>
    <row r="116" spans="1:17" s="1" customFormat="1" ht="14.25" x14ac:dyDescent="0.2">
      <c r="A116" s="9" t="s">
        <v>283</v>
      </c>
      <c r="B116" s="10" t="s">
        <v>284</v>
      </c>
      <c r="C116" s="11">
        <f>VLOOKUP(B116,'[1]CK T7_2020'!$B$10:$E$218,4,0)</f>
        <v>56110001269946</v>
      </c>
      <c r="D116" s="10" t="s">
        <v>60</v>
      </c>
      <c r="E116" s="12" t="s">
        <v>42</v>
      </c>
      <c r="F116" s="13">
        <v>1</v>
      </c>
      <c r="G116" s="14">
        <v>84.6</v>
      </c>
      <c r="H116" s="14">
        <v>135</v>
      </c>
      <c r="I116" s="14">
        <f t="shared" si="5"/>
        <v>0</v>
      </c>
      <c r="J116" s="15">
        <f t="shared" si="7"/>
        <v>0</v>
      </c>
      <c r="K116" s="15">
        <f t="shared" si="6"/>
        <v>0</v>
      </c>
      <c r="L116" s="15"/>
      <c r="M116" s="15"/>
      <c r="N116" s="15">
        <f t="shared" si="8"/>
        <v>0</v>
      </c>
      <c r="O116" s="15" t="str">
        <f t="shared" si="9"/>
        <v/>
      </c>
      <c r="P116" s="17" t="s">
        <v>57</v>
      </c>
      <c r="Q116" s="19" t="s">
        <v>270</v>
      </c>
    </row>
    <row r="117" spans="1:17" s="28" customFormat="1" ht="12.75" x14ac:dyDescent="0.2">
      <c r="A117" s="44" t="s">
        <v>285</v>
      </c>
      <c r="B117" s="44"/>
      <c r="C117" s="44"/>
      <c r="D117" s="44"/>
      <c r="E117" s="44"/>
      <c r="F117" s="44"/>
      <c r="G117" s="44"/>
      <c r="H117" s="44"/>
      <c r="I117" s="44"/>
      <c r="J117" s="26">
        <f>SUM(J5:J116)</f>
        <v>1737682500</v>
      </c>
      <c r="K117" s="26">
        <f>SUM(K5:K116)</f>
        <v>1158455000</v>
      </c>
      <c r="L117" s="26">
        <f>SUM(L5:L116)</f>
        <v>112848733</v>
      </c>
      <c r="M117" s="26">
        <f>SUM(M5:M116)</f>
        <v>61169385</v>
      </c>
      <c r="N117" s="26">
        <f>SUM(N5:N116)</f>
        <v>984436882</v>
      </c>
      <c r="O117" s="26"/>
      <c r="P117" s="27"/>
      <c r="Q117" s="27"/>
    </row>
    <row r="118" spans="1:17" s="1" customFormat="1" ht="12.75" x14ac:dyDescent="0.2">
      <c r="C118" s="3"/>
      <c r="L118" s="4"/>
      <c r="M118" s="4"/>
    </row>
    <row r="119" spans="1:17" s="1" customFormat="1" ht="12.75" x14ac:dyDescent="0.2">
      <c r="A119" s="40" t="str">
        <f>[4]!vnd(N117)</f>
        <v>Số tiền bằng chữ:Chín trăm tám mươi bốn triệu, bốn trăm ba mươi sáu ngàn, tám trăm tám mươi hai đồng.</v>
      </c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</row>
    <row r="120" spans="1:17" s="1" customFormat="1" ht="12.75" x14ac:dyDescent="0.2">
      <c r="C120" s="3"/>
      <c r="L120" s="30"/>
      <c r="M120" s="30"/>
      <c r="N120" s="40" t="s">
        <v>286</v>
      </c>
      <c r="O120" s="40"/>
      <c r="P120" s="40"/>
      <c r="Q120" s="40"/>
    </row>
    <row r="121" spans="1:17" s="28" customFormat="1" ht="12.75" x14ac:dyDescent="0.2">
      <c r="B121" s="31" t="s">
        <v>287</v>
      </c>
      <c r="C121" s="32"/>
      <c r="F121" s="41" t="s">
        <v>288</v>
      </c>
      <c r="G121" s="41"/>
      <c r="H121" s="41"/>
      <c r="K121" s="28" t="s">
        <v>288</v>
      </c>
      <c r="L121" s="33"/>
      <c r="M121" s="33"/>
      <c r="N121" s="41" t="s">
        <v>289</v>
      </c>
      <c r="O121" s="41"/>
      <c r="P121" s="41"/>
      <c r="Q121" s="41"/>
    </row>
    <row r="122" spans="1:17" s="1" customFormat="1" ht="12.75" x14ac:dyDescent="0.2">
      <c r="C122" s="3"/>
      <c r="L122" s="4"/>
      <c r="M122" s="4"/>
    </row>
    <row r="123" spans="1:17" s="1" customFormat="1" ht="12.75" x14ac:dyDescent="0.2">
      <c r="C123" s="3"/>
      <c r="L123" s="4"/>
      <c r="M123" s="4"/>
    </row>
  </sheetData>
  <mergeCells count="9">
    <mergeCell ref="N120:Q120"/>
    <mergeCell ref="F121:H121"/>
    <mergeCell ref="N121:Q121"/>
    <mergeCell ref="A1:D1"/>
    <mergeCell ref="E1:Q1"/>
    <mergeCell ref="A2:D2"/>
    <mergeCell ref="E2:Q2"/>
    <mergeCell ref="A117:I117"/>
    <mergeCell ref="A119:Q1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tabSelected="1" topLeftCell="A55" workbookViewId="0">
      <selection activeCell="C72" sqref="C72"/>
    </sheetView>
  </sheetViews>
  <sheetFormatPr defaultRowHeight="15" x14ac:dyDescent="0.25"/>
  <cols>
    <col min="1" max="1" width="6.5703125" customWidth="1"/>
    <col min="2" max="2" width="37.42578125" customWidth="1"/>
    <col min="3" max="3" width="18" style="35" customWidth="1"/>
    <col min="4" max="4" width="10.140625" hidden="1" customWidth="1"/>
    <col min="244" max="244" width="11.42578125" customWidth="1"/>
    <col min="245" max="245" width="25.140625" bestFit="1" customWidth="1"/>
    <col min="246" max="246" width="16.85546875" customWidth="1"/>
    <col min="247" max="252" width="0" hidden="1" customWidth="1"/>
    <col min="253" max="253" width="0.140625" customWidth="1"/>
    <col min="254" max="256" width="18" customWidth="1"/>
    <col min="257" max="257" width="14.42578125" customWidth="1"/>
    <col min="258" max="258" width="0" hidden="1" customWidth="1"/>
    <col min="259" max="259" width="18.28515625" customWidth="1"/>
    <col min="260" max="260" width="0" hidden="1" customWidth="1"/>
    <col min="500" max="500" width="11.42578125" customWidth="1"/>
    <col min="501" max="501" width="25.140625" bestFit="1" customWidth="1"/>
    <col min="502" max="502" width="16.85546875" customWidth="1"/>
    <col min="503" max="508" width="0" hidden="1" customWidth="1"/>
    <col min="509" max="509" width="0.140625" customWidth="1"/>
    <col min="510" max="512" width="18" customWidth="1"/>
    <col min="513" max="513" width="14.42578125" customWidth="1"/>
    <col min="514" max="514" width="0" hidden="1" customWidth="1"/>
    <col min="515" max="515" width="18.28515625" customWidth="1"/>
    <col min="516" max="516" width="0" hidden="1" customWidth="1"/>
    <col min="756" max="756" width="11.42578125" customWidth="1"/>
    <col min="757" max="757" width="25.140625" bestFit="1" customWidth="1"/>
    <col min="758" max="758" width="16.85546875" customWidth="1"/>
    <col min="759" max="764" width="0" hidden="1" customWidth="1"/>
    <col min="765" max="765" width="0.140625" customWidth="1"/>
    <col min="766" max="768" width="18" customWidth="1"/>
    <col min="769" max="769" width="14.42578125" customWidth="1"/>
    <col min="770" max="770" width="0" hidden="1" customWidth="1"/>
    <col min="771" max="771" width="18.28515625" customWidth="1"/>
    <col min="772" max="772" width="0" hidden="1" customWidth="1"/>
    <col min="1012" max="1012" width="11.42578125" customWidth="1"/>
    <col min="1013" max="1013" width="25.140625" bestFit="1" customWidth="1"/>
    <col min="1014" max="1014" width="16.85546875" customWidth="1"/>
    <col min="1015" max="1020" width="0" hidden="1" customWidth="1"/>
    <col min="1021" max="1021" width="0.140625" customWidth="1"/>
    <col min="1022" max="1024" width="18" customWidth="1"/>
    <col min="1025" max="1025" width="14.42578125" customWidth="1"/>
    <col min="1026" max="1026" width="0" hidden="1" customWidth="1"/>
    <col min="1027" max="1027" width="18.28515625" customWidth="1"/>
    <col min="1028" max="1028" width="0" hidden="1" customWidth="1"/>
    <col min="1268" max="1268" width="11.42578125" customWidth="1"/>
    <col min="1269" max="1269" width="25.140625" bestFit="1" customWidth="1"/>
    <col min="1270" max="1270" width="16.85546875" customWidth="1"/>
    <col min="1271" max="1276" width="0" hidden="1" customWidth="1"/>
    <col min="1277" max="1277" width="0.140625" customWidth="1"/>
    <col min="1278" max="1280" width="18" customWidth="1"/>
    <col min="1281" max="1281" width="14.42578125" customWidth="1"/>
    <col min="1282" max="1282" width="0" hidden="1" customWidth="1"/>
    <col min="1283" max="1283" width="18.28515625" customWidth="1"/>
    <col min="1284" max="1284" width="0" hidden="1" customWidth="1"/>
    <col min="1524" max="1524" width="11.42578125" customWidth="1"/>
    <col min="1525" max="1525" width="25.140625" bestFit="1" customWidth="1"/>
    <col min="1526" max="1526" width="16.85546875" customWidth="1"/>
    <col min="1527" max="1532" width="0" hidden="1" customWidth="1"/>
    <col min="1533" max="1533" width="0.140625" customWidth="1"/>
    <col min="1534" max="1536" width="18" customWidth="1"/>
    <col min="1537" max="1537" width="14.42578125" customWidth="1"/>
    <col min="1538" max="1538" width="0" hidden="1" customWidth="1"/>
    <col min="1539" max="1539" width="18.28515625" customWidth="1"/>
    <col min="1540" max="1540" width="0" hidden="1" customWidth="1"/>
    <col min="1780" max="1780" width="11.42578125" customWidth="1"/>
    <col min="1781" max="1781" width="25.140625" bestFit="1" customWidth="1"/>
    <col min="1782" max="1782" width="16.85546875" customWidth="1"/>
    <col min="1783" max="1788" width="0" hidden="1" customWidth="1"/>
    <col min="1789" max="1789" width="0.140625" customWidth="1"/>
    <col min="1790" max="1792" width="18" customWidth="1"/>
    <col min="1793" max="1793" width="14.42578125" customWidth="1"/>
    <col min="1794" max="1794" width="0" hidden="1" customWidth="1"/>
    <col min="1795" max="1795" width="18.28515625" customWidth="1"/>
    <col min="1796" max="1796" width="0" hidden="1" customWidth="1"/>
    <col min="2036" max="2036" width="11.42578125" customWidth="1"/>
    <col min="2037" max="2037" width="25.140625" bestFit="1" customWidth="1"/>
    <col min="2038" max="2038" width="16.85546875" customWidth="1"/>
    <col min="2039" max="2044" width="0" hidden="1" customWidth="1"/>
    <col min="2045" max="2045" width="0.140625" customWidth="1"/>
    <col min="2046" max="2048" width="18" customWidth="1"/>
    <col min="2049" max="2049" width="14.42578125" customWidth="1"/>
    <col min="2050" max="2050" width="0" hidden="1" customWidth="1"/>
    <col min="2051" max="2051" width="18.28515625" customWidth="1"/>
    <col min="2052" max="2052" width="0" hidden="1" customWidth="1"/>
    <col min="2292" max="2292" width="11.42578125" customWidth="1"/>
    <col min="2293" max="2293" width="25.140625" bestFit="1" customWidth="1"/>
    <col min="2294" max="2294" width="16.85546875" customWidth="1"/>
    <col min="2295" max="2300" width="0" hidden="1" customWidth="1"/>
    <col min="2301" max="2301" width="0.140625" customWidth="1"/>
    <col min="2302" max="2304" width="18" customWidth="1"/>
    <col min="2305" max="2305" width="14.42578125" customWidth="1"/>
    <col min="2306" max="2306" width="0" hidden="1" customWidth="1"/>
    <col min="2307" max="2307" width="18.28515625" customWidth="1"/>
    <col min="2308" max="2308" width="0" hidden="1" customWidth="1"/>
    <col min="2548" max="2548" width="11.42578125" customWidth="1"/>
    <col min="2549" max="2549" width="25.140625" bestFit="1" customWidth="1"/>
    <col min="2550" max="2550" width="16.85546875" customWidth="1"/>
    <col min="2551" max="2556" width="0" hidden="1" customWidth="1"/>
    <col min="2557" max="2557" width="0.140625" customWidth="1"/>
    <col min="2558" max="2560" width="18" customWidth="1"/>
    <col min="2561" max="2561" width="14.42578125" customWidth="1"/>
    <col min="2562" max="2562" width="0" hidden="1" customWidth="1"/>
    <col min="2563" max="2563" width="18.28515625" customWidth="1"/>
    <col min="2564" max="2564" width="0" hidden="1" customWidth="1"/>
    <col min="2804" max="2804" width="11.42578125" customWidth="1"/>
    <col min="2805" max="2805" width="25.140625" bestFit="1" customWidth="1"/>
    <col min="2806" max="2806" width="16.85546875" customWidth="1"/>
    <col min="2807" max="2812" width="0" hidden="1" customWidth="1"/>
    <col min="2813" max="2813" width="0.140625" customWidth="1"/>
    <col min="2814" max="2816" width="18" customWidth="1"/>
    <col min="2817" max="2817" width="14.42578125" customWidth="1"/>
    <col min="2818" max="2818" width="0" hidden="1" customWidth="1"/>
    <col min="2819" max="2819" width="18.28515625" customWidth="1"/>
    <col min="2820" max="2820" width="0" hidden="1" customWidth="1"/>
    <col min="3060" max="3060" width="11.42578125" customWidth="1"/>
    <col min="3061" max="3061" width="25.140625" bestFit="1" customWidth="1"/>
    <col min="3062" max="3062" width="16.85546875" customWidth="1"/>
    <col min="3063" max="3068" width="0" hidden="1" customWidth="1"/>
    <col min="3069" max="3069" width="0.140625" customWidth="1"/>
    <col min="3070" max="3072" width="18" customWidth="1"/>
    <col min="3073" max="3073" width="14.42578125" customWidth="1"/>
    <col min="3074" max="3074" width="0" hidden="1" customWidth="1"/>
    <col min="3075" max="3075" width="18.28515625" customWidth="1"/>
    <col min="3076" max="3076" width="0" hidden="1" customWidth="1"/>
    <col min="3316" max="3316" width="11.42578125" customWidth="1"/>
    <col min="3317" max="3317" width="25.140625" bestFit="1" customWidth="1"/>
    <col min="3318" max="3318" width="16.85546875" customWidth="1"/>
    <col min="3319" max="3324" width="0" hidden="1" customWidth="1"/>
    <col min="3325" max="3325" width="0.140625" customWidth="1"/>
    <col min="3326" max="3328" width="18" customWidth="1"/>
    <col min="3329" max="3329" width="14.42578125" customWidth="1"/>
    <col min="3330" max="3330" width="0" hidden="1" customWidth="1"/>
    <col min="3331" max="3331" width="18.28515625" customWidth="1"/>
    <col min="3332" max="3332" width="0" hidden="1" customWidth="1"/>
    <col min="3572" max="3572" width="11.42578125" customWidth="1"/>
    <col min="3573" max="3573" width="25.140625" bestFit="1" customWidth="1"/>
    <col min="3574" max="3574" width="16.85546875" customWidth="1"/>
    <col min="3575" max="3580" width="0" hidden="1" customWidth="1"/>
    <col min="3581" max="3581" width="0.140625" customWidth="1"/>
    <col min="3582" max="3584" width="18" customWidth="1"/>
    <col min="3585" max="3585" width="14.42578125" customWidth="1"/>
    <col min="3586" max="3586" width="0" hidden="1" customWidth="1"/>
    <col min="3587" max="3587" width="18.28515625" customWidth="1"/>
    <col min="3588" max="3588" width="0" hidden="1" customWidth="1"/>
    <col min="3828" max="3828" width="11.42578125" customWidth="1"/>
    <col min="3829" max="3829" width="25.140625" bestFit="1" customWidth="1"/>
    <col min="3830" max="3830" width="16.85546875" customWidth="1"/>
    <col min="3831" max="3836" width="0" hidden="1" customWidth="1"/>
    <col min="3837" max="3837" width="0.140625" customWidth="1"/>
    <col min="3838" max="3840" width="18" customWidth="1"/>
    <col min="3841" max="3841" width="14.42578125" customWidth="1"/>
    <col min="3842" max="3842" width="0" hidden="1" customWidth="1"/>
    <col min="3843" max="3843" width="18.28515625" customWidth="1"/>
    <col min="3844" max="3844" width="0" hidden="1" customWidth="1"/>
    <col min="4084" max="4084" width="11.42578125" customWidth="1"/>
    <col min="4085" max="4085" width="25.140625" bestFit="1" customWidth="1"/>
    <col min="4086" max="4086" width="16.85546875" customWidth="1"/>
    <col min="4087" max="4092" width="0" hidden="1" customWidth="1"/>
    <col min="4093" max="4093" width="0.140625" customWidth="1"/>
    <col min="4094" max="4096" width="18" customWidth="1"/>
    <col min="4097" max="4097" width="14.42578125" customWidth="1"/>
    <col min="4098" max="4098" width="0" hidden="1" customWidth="1"/>
    <col min="4099" max="4099" width="18.28515625" customWidth="1"/>
    <col min="4100" max="4100" width="0" hidden="1" customWidth="1"/>
    <col min="4340" max="4340" width="11.42578125" customWidth="1"/>
    <col min="4341" max="4341" width="25.140625" bestFit="1" customWidth="1"/>
    <col min="4342" max="4342" width="16.85546875" customWidth="1"/>
    <col min="4343" max="4348" width="0" hidden="1" customWidth="1"/>
    <col min="4349" max="4349" width="0.140625" customWidth="1"/>
    <col min="4350" max="4352" width="18" customWidth="1"/>
    <col min="4353" max="4353" width="14.42578125" customWidth="1"/>
    <col min="4354" max="4354" width="0" hidden="1" customWidth="1"/>
    <col min="4355" max="4355" width="18.28515625" customWidth="1"/>
    <col min="4356" max="4356" width="0" hidden="1" customWidth="1"/>
    <col min="4596" max="4596" width="11.42578125" customWidth="1"/>
    <col min="4597" max="4597" width="25.140625" bestFit="1" customWidth="1"/>
    <col min="4598" max="4598" width="16.85546875" customWidth="1"/>
    <col min="4599" max="4604" width="0" hidden="1" customWidth="1"/>
    <col min="4605" max="4605" width="0.140625" customWidth="1"/>
    <col min="4606" max="4608" width="18" customWidth="1"/>
    <col min="4609" max="4609" width="14.42578125" customWidth="1"/>
    <col min="4610" max="4610" width="0" hidden="1" customWidth="1"/>
    <col min="4611" max="4611" width="18.28515625" customWidth="1"/>
    <col min="4612" max="4612" width="0" hidden="1" customWidth="1"/>
    <col min="4852" max="4852" width="11.42578125" customWidth="1"/>
    <col min="4853" max="4853" width="25.140625" bestFit="1" customWidth="1"/>
    <col min="4854" max="4854" width="16.85546875" customWidth="1"/>
    <col min="4855" max="4860" width="0" hidden="1" customWidth="1"/>
    <col min="4861" max="4861" width="0.140625" customWidth="1"/>
    <col min="4862" max="4864" width="18" customWidth="1"/>
    <col min="4865" max="4865" width="14.42578125" customWidth="1"/>
    <col min="4866" max="4866" width="0" hidden="1" customWidth="1"/>
    <col min="4867" max="4867" width="18.28515625" customWidth="1"/>
    <col min="4868" max="4868" width="0" hidden="1" customWidth="1"/>
    <col min="5108" max="5108" width="11.42578125" customWidth="1"/>
    <col min="5109" max="5109" width="25.140625" bestFit="1" customWidth="1"/>
    <col min="5110" max="5110" width="16.85546875" customWidth="1"/>
    <col min="5111" max="5116" width="0" hidden="1" customWidth="1"/>
    <col min="5117" max="5117" width="0.140625" customWidth="1"/>
    <col min="5118" max="5120" width="18" customWidth="1"/>
    <col min="5121" max="5121" width="14.42578125" customWidth="1"/>
    <col min="5122" max="5122" width="0" hidden="1" customWidth="1"/>
    <col min="5123" max="5123" width="18.28515625" customWidth="1"/>
    <col min="5124" max="5124" width="0" hidden="1" customWidth="1"/>
    <col min="5364" max="5364" width="11.42578125" customWidth="1"/>
    <col min="5365" max="5365" width="25.140625" bestFit="1" customWidth="1"/>
    <col min="5366" max="5366" width="16.85546875" customWidth="1"/>
    <col min="5367" max="5372" width="0" hidden="1" customWidth="1"/>
    <col min="5373" max="5373" width="0.140625" customWidth="1"/>
    <col min="5374" max="5376" width="18" customWidth="1"/>
    <col min="5377" max="5377" width="14.42578125" customWidth="1"/>
    <col min="5378" max="5378" width="0" hidden="1" customWidth="1"/>
    <col min="5379" max="5379" width="18.28515625" customWidth="1"/>
    <col min="5380" max="5380" width="0" hidden="1" customWidth="1"/>
    <col min="5620" max="5620" width="11.42578125" customWidth="1"/>
    <col min="5621" max="5621" width="25.140625" bestFit="1" customWidth="1"/>
    <col min="5622" max="5622" width="16.85546875" customWidth="1"/>
    <col min="5623" max="5628" width="0" hidden="1" customWidth="1"/>
    <col min="5629" max="5629" width="0.140625" customWidth="1"/>
    <col min="5630" max="5632" width="18" customWidth="1"/>
    <col min="5633" max="5633" width="14.42578125" customWidth="1"/>
    <col min="5634" max="5634" width="0" hidden="1" customWidth="1"/>
    <col min="5635" max="5635" width="18.28515625" customWidth="1"/>
    <col min="5636" max="5636" width="0" hidden="1" customWidth="1"/>
    <col min="5876" max="5876" width="11.42578125" customWidth="1"/>
    <col min="5877" max="5877" width="25.140625" bestFit="1" customWidth="1"/>
    <col min="5878" max="5878" width="16.85546875" customWidth="1"/>
    <col min="5879" max="5884" width="0" hidden="1" customWidth="1"/>
    <col min="5885" max="5885" width="0.140625" customWidth="1"/>
    <col min="5886" max="5888" width="18" customWidth="1"/>
    <col min="5889" max="5889" width="14.42578125" customWidth="1"/>
    <col min="5890" max="5890" width="0" hidden="1" customWidth="1"/>
    <col min="5891" max="5891" width="18.28515625" customWidth="1"/>
    <col min="5892" max="5892" width="0" hidden="1" customWidth="1"/>
    <col min="6132" max="6132" width="11.42578125" customWidth="1"/>
    <col min="6133" max="6133" width="25.140625" bestFit="1" customWidth="1"/>
    <col min="6134" max="6134" width="16.85546875" customWidth="1"/>
    <col min="6135" max="6140" width="0" hidden="1" customWidth="1"/>
    <col min="6141" max="6141" width="0.140625" customWidth="1"/>
    <col min="6142" max="6144" width="18" customWidth="1"/>
    <col min="6145" max="6145" width="14.42578125" customWidth="1"/>
    <col min="6146" max="6146" width="0" hidden="1" customWidth="1"/>
    <col min="6147" max="6147" width="18.28515625" customWidth="1"/>
    <col min="6148" max="6148" width="0" hidden="1" customWidth="1"/>
    <col min="6388" max="6388" width="11.42578125" customWidth="1"/>
    <col min="6389" max="6389" width="25.140625" bestFit="1" customWidth="1"/>
    <col min="6390" max="6390" width="16.85546875" customWidth="1"/>
    <col min="6391" max="6396" width="0" hidden="1" customWidth="1"/>
    <col min="6397" max="6397" width="0.140625" customWidth="1"/>
    <col min="6398" max="6400" width="18" customWidth="1"/>
    <col min="6401" max="6401" width="14.42578125" customWidth="1"/>
    <col min="6402" max="6402" width="0" hidden="1" customWidth="1"/>
    <col min="6403" max="6403" width="18.28515625" customWidth="1"/>
    <col min="6404" max="6404" width="0" hidden="1" customWidth="1"/>
    <col min="6644" max="6644" width="11.42578125" customWidth="1"/>
    <col min="6645" max="6645" width="25.140625" bestFit="1" customWidth="1"/>
    <col min="6646" max="6646" width="16.85546875" customWidth="1"/>
    <col min="6647" max="6652" width="0" hidden="1" customWidth="1"/>
    <col min="6653" max="6653" width="0.140625" customWidth="1"/>
    <col min="6654" max="6656" width="18" customWidth="1"/>
    <col min="6657" max="6657" width="14.42578125" customWidth="1"/>
    <col min="6658" max="6658" width="0" hidden="1" customWidth="1"/>
    <col min="6659" max="6659" width="18.28515625" customWidth="1"/>
    <col min="6660" max="6660" width="0" hidden="1" customWidth="1"/>
    <col min="6900" max="6900" width="11.42578125" customWidth="1"/>
    <col min="6901" max="6901" width="25.140625" bestFit="1" customWidth="1"/>
    <col min="6902" max="6902" width="16.85546875" customWidth="1"/>
    <col min="6903" max="6908" width="0" hidden="1" customWidth="1"/>
    <col min="6909" max="6909" width="0.140625" customWidth="1"/>
    <col min="6910" max="6912" width="18" customWidth="1"/>
    <col min="6913" max="6913" width="14.42578125" customWidth="1"/>
    <col min="6914" max="6914" width="0" hidden="1" customWidth="1"/>
    <col min="6915" max="6915" width="18.28515625" customWidth="1"/>
    <col min="6916" max="6916" width="0" hidden="1" customWidth="1"/>
    <col min="7156" max="7156" width="11.42578125" customWidth="1"/>
    <col min="7157" max="7157" width="25.140625" bestFit="1" customWidth="1"/>
    <col min="7158" max="7158" width="16.85546875" customWidth="1"/>
    <col min="7159" max="7164" width="0" hidden="1" customWidth="1"/>
    <col min="7165" max="7165" width="0.140625" customWidth="1"/>
    <col min="7166" max="7168" width="18" customWidth="1"/>
    <col min="7169" max="7169" width="14.42578125" customWidth="1"/>
    <col min="7170" max="7170" width="0" hidden="1" customWidth="1"/>
    <col min="7171" max="7171" width="18.28515625" customWidth="1"/>
    <col min="7172" max="7172" width="0" hidden="1" customWidth="1"/>
    <col min="7412" max="7412" width="11.42578125" customWidth="1"/>
    <col min="7413" max="7413" width="25.140625" bestFit="1" customWidth="1"/>
    <col min="7414" max="7414" width="16.85546875" customWidth="1"/>
    <col min="7415" max="7420" width="0" hidden="1" customWidth="1"/>
    <col min="7421" max="7421" width="0.140625" customWidth="1"/>
    <col min="7422" max="7424" width="18" customWidth="1"/>
    <col min="7425" max="7425" width="14.42578125" customWidth="1"/>
    <col min="7426" max="7426" width="0" hidden="1" customWidth="1"/>
    <col min="7427" max="7427" width="18.28515625" customWidth="1"/>
    <col min="7428" max="7428" width="0" hidden="1" customWidth="1"/>
    <col min="7668" max="7668" width="11.42578125" customWidth="1"/>
    <col min="7669" max="7669" width="25.140625" bestFit="1" customWidth="1"/>
    <col min="7670" max="7670" width="16.85546875" customWidth="1"/>
    <col min="7671" max="7676" width="0" hidden="1" customWidth="1"/>
    <col min="7677" max="7677" width="0.140625" customWidth="1"/>
    <col min="7678" max="7680" width="18" customWidth="1"/>
    <col min="7681" max="7681" width="14.42578125" customWidth="1"/>
    <col min="7682" max="7682" width="0" hidden="1" customWidth="1"/>
    <col min="7683" max="7683" width="18.28515625" customWidth="1"/>
    <col min="7684" max="7684" width="0" hidden="1" customWidth="1"/>
    <col min="7924" max="7924" width="11.42578125" customWidth="1"/>
    <col min="7925" max="7925" width="25.140625" bestFit="1" customWidth="1"/>
    <col min="7926" max="7926" width="16.85546875" customWidth="1"/>
    <col min="7927" max="7932" width="0" hidden="1" customWidth="1"/>
    <col min="7933" max="7933" width="0.140625" customWidth="1"/>
    <col min="7934" max="7936" width="18" customWidth="1"/>
    <col min="7937" max="7937" width="14.42578125" customWidth="1"/>
    <col min="7938" max="7938" width="0" hidden="1" customWidth="1"/>
    <col min="7939" max="7939" width="18.28515625" customWidth="1"/>
    <col min="7940" max="7940" width="0" hidden="1" customWidth="1"/>
    <col min="8180" max="8180" width="11.42578125" customWidth="1"/>
    <col min="8181" max="8181" width="25.140625" bestFit="1" customWidth="1"/>
    <col min="8182" max="8182" width="16.85546875" customWidth="1"/>
    <col min="8183" max="8188" width="0" hidden="1" customWidth="1"/>
    <col min="8189" max="8189" width="0.140625" customWidth="1"/>
    <col min="8190" max="8192" width="18" customWidth="1"/>
    <col min="8193" max="8193" width="14.42578125" customWidth="1"/>
    <col min="8194" max="8194" width="0" hidden="1" customWidth="1"/>
    <col min="8195" max="8195" width="18.28515625" customWidth="1"/>
    <col min="8196" max="8196" width="0" hidden="1" customWidth="1"/>
    <col min="8436" max="8436" width="11.42578125" customWidth="1"/>
    <col min="8437" max="8437" width="25.140625" bestFit="1" customWidth="1"/>
    <col min="8438" max="8438" width="16.85546875" customWidth="1"/>
    <col min="8439" max="8444" width="0" hidden="1" customWidth="1"/>
    <col min="8445" max="8445" width="0.140625" customWidth="1"/>
    <col min="8446" max="8448" width="18" customWidth="1"/>
    <col min="8449" max="8449" width="14.42578125" customWidth="1"/>
    <col min="8450" max="8450" width="0" hidden="1" customWidth="1"/>
    <col min="8451" max="8451" width="18.28515625" customWidth="1"/>
    <col min="8452" max="8452" width="0" hidden="1" customWidth="1"/>
    <col min="8692" max="8692" width="11.42578125" customWidth="1"/>
    <col min="8693" max="8693" width="25.140625" bestFit="1" customWidth="1"/>
    <col min="8694" max="8694" width="16.85546875" customWidth="1"/>
    <col min="8695" max="8700" width="0" hidden="1" customWidth="1"/>
    <col min="8701" max="8701" width="0.140625" customWidth="1"/>
    <col min="8702" max="8704" width="18" customWidth="1"/>
    <col min="8705" max="8705" width="14.42578125" customWidth="1"/>
    <col min="8706" max="8706" width="0" hidden="1" customWidth="1"/>
    <col min="8707" max="8707" width="18.28515625" customWidth="1"/>
    <col min="8708" max="8708" width="0" hidden="1" customWidth="1"/>
    <col min="8948" max="8948" width="11.42578125" customWidth="1"/>
    <col min="8949" max="8949" width="25.140625" bestFit="1" customWidth="1"/>
    <col min="8950" max="8950" width="16.85546875" customWidth="1"/>
    <col min="8951" max="8956" width="0" hidden="1" customWidth="1"/>
    <col min="8957" max="8957" width="0.140625" customWidth="1"/>
    <col min="8958" max="8960" width="18" customWidth="1"/>
    <col min="8961" max="8961" width="14.42578125" customWidth="1"/>
    <col min="8962" max="8962" width="0" hidden="1" customWidth="1"/>
    <col min="8963" max="8963" width="18.28515625" customWidth="1"/>
    <col min="8964" max="8964" width="0" hidden="1" customWidth="1"/>
    <col min="9204" max="9204" width="11.42578125" customWidth="1"/>
    <col min="9205" max="9205" width="25.140625" bestFit="1" customWidth="1"/>
    <col min="9206" max="9206" width="16.85546875" customWidth="1"/>
    <col min="9207" max="9212" width="0" hidden="1" customWidth="1"/>
    <col min="9213" max="9213" width="0.140625" customWidth="1"/>
    <col min="9214" max="9216" width="18" customWidth="1"/>
    <col min="9217" max="9217" width="14.42578125" customWidth="1"/>
    <col min="9218" max="9218" width="0" hidden="1" customWidth="1"/>
    <col min="9219" max="9219" width="18.28515625" customWidth="1"/>
    <col min="9220" max="9220" width="0" hidden="1" customWidth="1"/>
    <col min="9460" max="9460" width="11.42578125" customWidth="1"/>
    <col min="9461" max="9461" width="25.140625" bestFit="1" customWidth="1"/>
    <col min="9462" max="9462" width="16.85546875" customWidth="1"/>
    <col min="9463" max="9468" width="0" hidden="1" customWidth="1"/>
    <col min="9469" max="9469" width="0.140625" customWidth="1"/>
    <col min="9470" max="9472" width="18" customWidth="1"/>
    <col min="9473" max="9473" width="14.42578125" customWidth="1"/>
    <col min="9474" max="9474" width="0" hidden="1" customWidth="1"/>
    <col min="9475" max="9475" width="18.28515625" customWidth="1"/>
    <col min="9476" max="9476" width="0" hidden="1" customWidth="1"/>
    <col min="9716" max="9716" width="11.42578125" customWidth="1"/>
    <col min="9717" max="9717" width="25.140625" bestFit="1" customWidth="1"/>
    <col min="9718" max="9718" width="16.85546875" customWidth="1"/>
    <col min="9719" max="9724" width="0" hidden="1" customWidth="1"/>
    <col min="9725" max="9725" width="0.140625" customWidth="1"/>
    <col min="9726" max="9728" width="18" customWidth="1"/>
    <col min="9729" max="9729" width="14.42578125" customWidth="1"/>
    <col min="9730" max="9730" width="0" hidden="1" customWidth="1"/>
    <col min="9731" max="9731" width="18.28515625" customWidth="1"/>
    <col min="9732" max="9732" width="0" hidden="1" customWidth="1"/>
    <col min="9972" max="9972" width="11.42578125" customWidth="1"/>
    <col min="9973" max="9973" width="25.140625" bestFit="1" customWidth="1"/>
    <col min="9974" max="9974" width="16.85546875" customWidth="1"/>
    <col min="9975" max="9980" width="0" hidden="1" customWidth="1"/>
    <col min="9981" max="9981" width="0.140625" customWidth="1"/>
    <col min="9982" max="9984" width="18" customWidth="1"/>
    <col min="9985" max="9985" width="14.42578125" customWidth="1"/>
    <col min="9986" max="9986" width="0" hidden="1" customWidth="1"/>
    <col min="9987" max="9987" width="18.28515625" customWidth="1"/>
    <col min="9988" max="9988" width="0" hidden="1" customWidth="1"/>
    <col min="10228" max="10228" width="11.42578125" customWidth="1"/>
    <col min="10229" max="10229" width="25.140625" bestFit="1" customWidth="1"/>
    <col min="10230" max="10230" width="16.85546875" customWidth="1"/>
    <col min="10231" max="10236" width="0" hidden="1" customWidth="1"/>
    <col min="10237" max="10237" width="0.140625" customWidth="1"/>
    <col min="10238" max="10240" width="18" customWidth="1"/>
    <col min="10241" max="10241" width="14.42578125" customWidth="1"/>
    <col min="10242" max="10242" width="0" hidden="1" customWidth="1"/>
    <col min="10243" max="10243" width="18.28515625" customWidth="1"/>
    <col min="10244" max="10244" width="0" hidden="1" customWidth="1"/>
    <col min="10484" max="10484" width="11.42578125" customWidth="1"/>
    <col min="10485" max="10485" width="25.140625" bestFit="1" customWidth="1"/>
    <col min="10486" max="10486" width="16.85546875" customWidth="1"/>
    <col min="10487" max="10492" width="0" hidden="1" customWidth="1"/>
    <col min="10493" max="10493" width="0.140625" customWidth="1"/>
    <col min="10494" max="10496" width="18" customWidth="1"/>
    <col min="10497" max="10497" width="14.42578125" customWidth="1"/>
    <col min="10498" max="10498" width="0" hidden="1" customWidth="1"/>
    <col min="10499" max="10499" width="18.28515625" customWidth="1"/>
    <col min="10500" max="10500" width="0" hidden="1" customWidth="1"/>
    <col min="10740" max="10740" width="11.42578125" customWidth="1"/>
    <col min="10741" max="10741" width="25.140625" bestFit="1" customWidth="1"/>
    <col min="10742" max="10742" width="16.85546875" customWidth="1"/>
    <col min="10743" max="10748" width="0" hidden="1" customWidth="1"/>
    <col min="10749" max="10749" width="0.140625" customWidth="1"/>
    <col min="10750" max="10752" width="18" customWidth="1"/>
    <col min="10753" max="10753" width="14.42578125" customWidth="1"/>
    <col min="10754" max="10754" width="0" hidden="1" customWidth="1"/>
    <col min="10755" max="10755" width="18.28515625" customWidth="1"/>
    <col min="10756" max="10756" width="0" hidden="1" customWidth="1"/>
    <col min="10996" max="10996" width="11.42578125" customWidth="1"/>
    <col min="10997" max="10997" width="25.140625" bestFit="1" customWidth="1"/>
    <col min="10998" max="10998" width="16.85546875" customWidth="1"/>
    <col min="10999" max="11004" width="0" hidden="1" customWidth="1"/>
    <col min="11005" max="11005" width="0.140625" customWidth="1"/>
    <col min="11006" max="11008" width="18" customWidth="1"/>
    <col min="11009" max="11009" width="14.42578125" customWidth="1"/>
    <col min="11010" max="11010" width="0" hidden="1" customWidth="1"/>
    <col min="11011" max="11011" width="18.28515625" customWidth="1"/>
    <col min="11012" max="11012" width="0" hidden="1" customWidth="1"/>
    <col min="11252" max="11252" width="11.42578125" customWidth="1"/>
    <col min="11253" max="11253" width="25.140625" bestFit="1" customWidth="1"/>
    <col min="11254" max="11254" width="16.85546875" customWidth="1"/>
    <col min="11255" max="11260" width="0" hidden="1" customWidth="1"/>
    <col min="11261" max="11261" width="0.140625" customWidth="1"/>
    <col min="11262" max="11264" width="18" customWidth="1"/>
    <col min="11265" max="11265" width="14.42578125" customWidth="1"/>
    <col min="11266" max="11266" width="0" hidden="1" customWidth="1"/>
    <col min="11267" max="11267" width="18.28515625" customWidth="1"/>
    <col min="11268" max="11268" width="0" hidden="1" customWidth="1"/>
    <col min="11508" max="11508" width="11.42578125" customWidth="1"/>
    <col min="11509" max="11509" width="25.140625" bestFit="1" customWidth="1"/>
    <col min="11510" max="11510" width="16.85546875" customWidth="1"/>
    <col min="11511" max="11516" width="0" hidden="1" customWidth="1"/>
    <col min="11517" max="11517" width="0.140625" customWidth="1"/>
    <col min="11518" max="11520" width="18" customWidth="1"/>
    <col min="11521" max="11521" width="14.42578125" customWidth="1"/>
    <col min="11522" max="11522" width="0" hidden="1" customWidth="1"/>
    <col min="11523" max="11523" width="18.28515625" customWidth="1"/>
    <col min="11524" max="11524" width="0" hidden="1" customWidth="1"/>
    <col min="11764" max="11764" width="11.42578125" customWidth="1"/>
    <col min="11765" max="11765" width="25.140625" bestFit="1" customWidth="1"/>
    <col min="11766" max="11766" width="16.85546875" customWidth="1"/>
    <col min="11767" max="11772" width="0" hidden="1" customWidth="1"/>
    <col min="11773" max="11773" width="0.140625" customWidth="1"/>
    <col min="11774" max="11776" width="18" customWidth="1"/>
    <col min="11777" max="11777" width="14.42578125" customWidth="1"/>
    <col min="11778" max="11778" width="0" hidden="1" customWidth="1"/>
    <col min="11779" max="11779" width="18.28515625" customWidth="1"/>
    <col min="11780" max="11780" width="0" hidden="1" customWidth="1"/>
    <col min="12020" max="12020" width="11.42578125" customWidth="1"/>
    <col min="12021" max="12021" width="25.140625" bestFit="1" customWidth="1"/>
    <col min="12022" max="12022" width="16.85546875" customWidth="1"/>
    <col min="12023" max="12028" width="0" hidden="1" customWidth="1"/>
    <col min="12029" max="12029" width="0.140625" customWidth="1"/>
    <col min="12030" max="12032" width="18" customWidth="1"/>
    <col min="12033" max="12033" width="14.42578125" customWidth="1"/>
    <col min="12034" max="12034" width="0" hidden="1" customWidth="1"/>
    <col min="12035" max="12035" width="18.28515625" customWidth="1"/>
    <col min="12036" max="12036" width="0" hidden="1" customWidth="1"/>
    <col min="12276" max="12276" width="11.42578125" customWidth="1"/>
    <col min="12277" max="12277" width="25.140625" bestFit="1" customWidth="1"/>
    <col min="12278" max="12278" width="16.85546875" customWidth="1"/>
    <col min="12279" max="12284" width="0" hidden="1" customWidth="1"/>
    <col min="12285" max="12285" width="0.140625" customWidth="1"/>
    <col min="12286" max="12288" width="18" customWidth="1"/>
    <col min="12289" max="12289" width="14.42578125" customWidth="1"/>
    <col min="12290" max="12290" width="0" hidden="1" customWidth="1"/>
    <col min="12291" max="12291" width="18.28515625" customWidth="1"/>
    <col min="12292" max="12292" width="0" hidden="1" customWidth="1"/>
    <col min="12532" max="12532" width="11.42578125" customWidth="1"/>
    <col min="12533" max="12533" width="25.140625" bestFit="1" customWidth="1"/>
    <col min="12534" max="12534" width="16.85546875" customWidth="1"/>
    <col min="12535" max="12540" width="0" hidden="1" customWidth="1"/>
    <col min="12541" max="12541" width="0.140625" customWidth="1"/>
    <col min="12542" max="12544" width="18" customWidth="1"/>
    <col min="12545" max="12545" width="14.42578125" customWidth="1"/>
    <col min="12546" max="12546" width="0" hidden="1" customWidth="1"/>
    <col min="12547" max="12547" width="18.28515625" customWidth="1"/>
    <col min="12548" max="12548" width="0" hidden="1" customWidth="1"/>
    <col min="12788" max="12788" width="11.42578125" customWidth="1"/>
    <col min="12789" max="12789" width="25.140625" bestFit="1" customWidth="1"/>
    <col min="12790" max="12790" width="16.85546875" customWidth="1"/>
    <col min="12791" max="12796" width="0" hidden="1" customWidth="1"/>
    <col min="12797" max="12797" width="0.140625" customWidth="1"/>
    <col min="12798" max="12800" width="18" customWidth="1"/>
    <col min="12801" max="12801" width="14.42578125" customWidth="1"/>
    <col min="12802" max="12802" width="0" hidden="1" customWidth="1"/>
    <col min="12803" max="12803" width="18.28515625" customWidth="1"/>
    <col min="12804" max="12804" width="0" hidden="1" customWidth="1"/>
    <col min="13044" max="13044" width="11.42578125" customWidth="1"/>
    <col min="13045" max="13045" width="25.140625" bestFit="1" customWidth="1"/>
    <col min="13046" max="13046" width="16.85546875" customWidth="1"/>
    <col min="13047" max="13052" width="0" hidden="1" customWidth="1"/>
    <col min="13053" max="13053" width="0.140625" customWidth="1"/>
    <col min="13054" max="13056" width="18" customWidth="1"/>
    <col min="13057" max="13057" width="14.42578125" customWidth="1"/>
    <col min="13058" max="13058" width="0" hidden="1" customWidth="1"/>
    <col min="13059" max="13059" width="18.28515625" customWidth="1"/>
    <col min="13060" max="13060" width="0" hidden="1" customWidth="1"/>
    <col min="13300" max="13300" width="11.42578125" customWidth="1"/>
    <col min="13301" max="13301" width="25.140625" bestFit="1" customWidth="1"/>
    <col min="13302" max="13302" width="16.85546875" customWidth="1"/>
    <col min="13303" max="13308" width="0" hidden="1" customWidth="1"/>
    <col min="13309" max="13309" width="0.140625" customWidth="1"/>
    <col min="13310" max="13312" width="18" customWidth="1"/>
    <col min="13313" max="13313" width="14.42578125" customWidth="1"/>
    <col min="13314" max="13314" width="0" hidden="1" customWidth="1"/>
    <col min="13315" max="13315" width="18.28515625" customWidth="1"/>
    <col min="13316" max="13316" width="0" hidden="1" customWidth="1"/>
    <col min="13556" max="13556" width="11.42578125" customWidth="1"/>
    <col min="13557" max="13557" width="25.140625" bestFit="1" customWidth="1"/>
    <col min="13558" max="13558" width="16.85546875" customWidth="1"/>
    <col min="13559" max="13564" width="0" hidden="1" customWidth="1"/>
    <col min="13565" max="13565" width="0.140625" customWidth="1"/>
    <col min="13566" max="13568" width="18" customWidth="1"/>
    <col min="13569" max="13569" width="14.42578125" customWidth="1"/>
    <col min="13570" max="13570" width="0" hidden="1" customWidth="1"/>
    <col min="13571" max="13571" width="18.28515625" customWidth="1"/>
    <col min="13572" max="13572" width="0" hidden="1" customWidth="1"/>
    <col min="13812" max="13812" width="11.42578125" customWidth="1"/>
    <col min="13813" max="13813" width="25.140625" bestFit="1" customWidth="1"/>
    <col min="13814" max="13814" width="16.85546875" customWidth="1"/>
    <col min="13815" max="13820" width="0" hidden="1" customWidth="1"/>
    <col min="13821" max="13821" width="0.140625" customWidth="1"/>
    <col min="13822" max="13824" width="18" customWidth="1"/>
    <col min="13825" max="13825" width="14.42578125" customWidth="1"/>
    <col min="13826" max="13826" width="0" hidden="1" customWidth="1"/>
    <col min="13827" max="13827" width="18.28515625" customWidth="1"/>
    <col min="13828" max="13828" width="0" hidden="1" customWidth="1"/>
    <col min="14068" max="14068" width="11.42578125" customWidth="1"/>
    <col min="14069" max="14069" width="25.140625" bestFit="1" customWidth="1"/>
    <col min="14070" max="14070" width="16.85546875" customWidth="1"/>
    <col min="14071" max="14076" width="0" hidden="1" customWidth="1"/>
    <col min="14077" max="14077" width="0.140625" customWidth="1"/>
    <col min="14078" max="14080" width="18" customWidth="1"/>
    <col min="14081" max="14081" width="14.42578125" customWidth="1"/>
    <col min="14082" max="14082" width="0" hidden="1" customWidth="1"/>
    <col min="14083" max="14083" width="18.28515625" customWidth="1"/>
    <col min="14084" max="14084" width="0" hidden="1" customWidth="1"/>
    <col min="14324" max="14324" width="11.42578125" customWidth="1"/>
    <col min="14325" max="14325" width="25.140625" bestFit="1" customWidth="1"/>
    <col min="14326" max="14326" width="16.85546875" customWidth="1"/>
    <col min="14327" max="14332" width="0" hidden="1" customWidth="1"/>
    <col min="14333" max="14333" width="0.140625" customWidth="1"/>
    <col min="14334" max="14336" width="18" customWidth="1"/>
    <col min="14337" max="14337" width="14.42578125" customWidth="1"/>
    <col min="14338" max="14338" width="0" hidden="1" customWidth="1"/>
    <col min="14339" max="14339" width="18.28515625" customWidth="1"/>
    <col min="14340" max="14340" width="0" hidden="1" customWidth="1"/>
    <col min="14580" max="14580" width="11.42578125" customWidth="1"/>
    <col min="14581" max="14581" width="25.140625" bestFit="1" customWidth="1"/>
    <col min="14582" max="14582" width="16.85546875" customWidth="1"/>
    <col min="14583" max="14588" width="0" hidden="1" customWidth="1"/>
    <col min="14589" max="14589" width="0.140625" customWidth="1"/>
    <col min="14590" max="14592" width="18" customWidth="1"/>
    <col min="14593" max="14593" width="14.42578125" customWidth="1"/>
    <col min="14594" max="14594" width="0" hidden="1" customWidth="1"/>
    <col min="14595" max="14595" width="18.28515625" customWidth="1"/>
    <col min="14596" max="14596" width="0" hidden="1" customWidth="1"/>
    <col min="14836" max="14836" width="11.42578125" customWidth="1"/>
    <col min="14837" max="14837" width="25.140625" bestFit="1" customWidth="1"/>
    <col min="14838" max="14838" width="16.85546875" customWidth="1"/>
    <col min="14839" max="14844" width="0" hidden="1" customWidth="1"/>
    <col min="14845" max="14845" width="0.140625" customWidth="1"/>
    <col min="14846" max="14848" width="18" customWidth="1"/>
    <col min="14849" max="14849" width="14.42578125" customWidth="1"/>
    <col min="14850" max="14850" width="0" hidden="1" customWidth="1"/>
    <col min="14851" max="14851" width="18.28515625" customWidth="1"/>
    <col min="14852" max="14852" width="0" hidden="1" customWidth="1"/>
    <col min="15092" max="15092" width="11.42578125" customWidth="1"/>
    <col min="15093" max="15093" width="25.140625" bestFit="1" customWidth="1"/>
    <col min="15094" max="15094" width="16.85546875" customWidth="1"/>
    <col min="15095" max="15100" width="0" hidden="1" customWidth="1"/>
    <col min="15101" max="15101" width="0.140625" customWidth="1"/>
    <col min="15102" max="15104" width="18" customWidth="1"/>
    <col min="15105" max="15105" width="14.42578125" customWidth="1"/>
    <col min="15106" max="15106" width="0" hidden="1" customWidth="1"/>
    <col min="15107" max="15107" width="18.28515625" customWidth="1"/>
    <col min="15108" max="15108" width="0" hidden="1" customWidth="1"/>
    <col min="15348" max="15348" width="11.42578125" customWidth="1"/>
    <col min="15349" max="15349" width="25.140625" bestFit="1" customWidth="1"/>
    <col min="15350" max="15350" width="16.85546875" customWidth="1"/>
    <col min="15351" max="15356" width="0" hidden="1" customWidth="1"/>
    <col min="15357" max="15357" width="0.140625" customWidth="1"/>
    <col min="15358" max="15360" width="18" customWidth="1"/>
    <col min="15361" max="15361" width="14.42578125" customWidth="1"/>
    <col min="15362" max="15362" width="0" hidden="1" customWidth="1"/>
    <col min="15363" max="15363" width="18.28515625" customWidth="1"/>
    <col min="15364" max="15364" width="0" hidden="1" customWidth="1"/>
    <col min="15604" max="15604" width="11.42578125" customWidth="1"/>
    <col min="15605" max="15605" width="25.140625" bestFit="1" customWidth="1"/>
    <col min="15606" max="15606" width="16.85546875" customWidth="1"/>
    <col min="15607" max="15612" width="0" hidden="1" customWidth="1"/>
    <col min="15613" max="15613" width="0.140625" customWidth="1"/>
    <col min="15614" max="15616" width="18" customWidth="1"/>
    <col min="15617" max="15617" width="14.42578125" customWidth="1"/>
    <col min="15618" max="15618" width="0" hidden="1" customWidth="1"/>
    <col min="15619" max="15619" width="18.28515625" customWidth="1"/>
    <col min="15620" max="15620" width="0" hidden="1" customWidth="1"/>
    <col min="15860" max="15860" width="11.42578125" customWidth="1"/>
    <col min="15861" max="15861" width="25.140625" bestFit="1" customWidth="1"/>
    <col min="15862" max="15862" width="16.85546875" customWidth="1"/>
    <col min="15863" max="15868" width="0" hidden="1" customWidth="1"/>
    <col min="15869" max="15869" width="0.140625" customWidth="1"/>
    <col min="15870" max="15872" width="18" customWidth="1"/>
    <col min="15873" max="15873" width="14.42578125" customWidth="1"/>
    <col min="15874" max="15874" width="0" hidden="1" customWidth="1"/>
    <col min="15875" max="15875" width="18.28515625" customWidth="1"/>
    <col min="15876" max="15876" width="0" hidden="1" customWidth="1"/>
    <col min="16116" max="16116" width="11.42578125" customWidth="1"/>
    <col min="16117" max="16117" width="25.140625" bestFit="1" customWidth="1"/>
    <col min="16118" max="16118" width="16.85546875" customWidth="1"/>
    <col min="16119" max="16124" width="0" hidden="1" customWidth="1"/>
    <col min="16125" max="16125" width="0.140625" customWidth="1"/>
    <col min="16126" max="16128" width="18" customWidth="1"/>
    <col min="16129" max="16129" width="14.42578125" customWidth="1"/>
    <col min="16130" max="16130" width="0" hidden="1" customWidth="1"/>
    <col min="16131" max="16131" width="18.28515625" customWidth="1"/>
    <col min="16132" max="16132" width="0" hidden="1" customWidth="1"/>
  </cols>
  <sheetData>
    <row r="1" spans="1:4" s="1" customFormat="1" x14ac:dyDescent="0.25">
      <c r="A1" s="42" t="s">
        <v>0</v>
      </c>
      <c r="B1" s="42"/>
      <c r="C1" s="43"/>
      <c r="D1" s="43"/>
    </row>
    <row r="2" spans="1:4" s="1" customFormat="1" x14ac:dyDescent="0.25">
      <c r="A2" s="41" t="s">
        <v>2</v>
      </c>
      <c r="B2" s="41"/>
      <c r="C2" s="43"/>
      <c r="D2" s="43"/>
    </row>
    <row r="3" spans="1:4" s="1" customFormat="1" x14ac:dyDescent="0.25">
      <c r="A3" s="36"/>
      <c r="B3" s="36"/>
      <c r="C3" s="37"/>
      <c r="D3" s="37"/>
    </row>
    <row r="4" spans="1:4" s="1" customFormat="1" ht="16.5" x14ac:dyDescent="0.25">
      <c r="A4" s="45" t="s">
        <v>292</v>
      </c>
      <c r="B4" s="45"/>
      <c r="C4" s="45"/>
      <c r="D4" s="37"/>
    </row>
    <row r="5" spans="1:4" s="1" customFormat="1" ht="19.5" customHeight="1" x14ac:dyDescent="0.2">
      <c r="A5" s="2"/>
      <c r="C5" s="4"/>
    </row>
    <row r="6" spans="1:4" s="8" customFormat="1" ht="27" customHeight="1" x14ac:dyDescent="0.25">
      <c r="A6" s="5" t="s">
        <v>290</v>
      </c>
      <c r="B6" s="5" t="s">
        <v>5</v>
      </c>
      <c r="C6" s="5" t="s">
        <v>291</v>
      </c>
      <c r="D6" s="7" t="s">
        <v>19</v>
      </c>
    </row>
    <row r="7" spans="1:4" s="1" customFormat="1" ht="14.25" x14ac:dyDescent="0.2">
      <c r="A7" s="9">
        <v>1</v>
      </c>
      <c r="B7" s="10" t="s">
        <v>21</v>
      </c>
      <c r="C7" s="38">
        <v>3000000</v>
      </c>
      <c r="D7" s="18" t="s">
        <v>25</v>
      </c>
    </row>
    <row r="8" spans="1:4" s="1" customFormat="1" ht="14.25" x14ac:dyDescent="0.2">
      <c r="A8" s="9">
        <v>2</v>
      </c>
      <c r="B8" s="10" t="s">
        <v>27</v>
      </c>
      <c r="C8" s="38">
        <v>3156986</v>
      </c>
      <c r="D8" s="18" t="s">
        <v>25</v>
      </c>
    </row>
    <row r="9" spans="1:4" s="1" customFormat="1" ht="14.25" x14ac:dyDescent="0.2">
      <c r="A9" s="9">
        <v>3</v>
      </c>
      <c r="B9" s="10" t="s">
        <v>33</v>
      </c>
      <c r="C9" s="38">
        <v>2713670</v>
      </c>
      <c r="D9" s="18" t="s">
        <v>35</v>
      </c>
    </row>
    <row r="10" spans="1:4" s="1" customFormat="1" ht="14.25" x14ac:dyDescent="0.2">
      <c r="A10" s="9">
        <v>4</v>
      </c>
      <c r="B10" s="10" t="s">
        <v>37</v>
      </c>
      <c r="C10" s="38">
        <v>1315908</v>
      </c>
      <c r="D10" s="19" t="s">
        <v>39</v>
      </c>
    </row>
    <row r="11" spans="1:4" s="1" customFormat="1" ht="14.25" x14ac:dyDescent="0.2">
      <c r="A11" s="9">
        <v>5</v>
      </c>
      <c r="B11" s="10" t="s">
        <v>41</v>
      </c>
      <c r="C11" s="38">
        <v>482462</v>
      </c>
      <c r="D11" s="19" t="s">
        <v>39</v>
      </c>
    </row>
    <row r="12" spans="1:4" s="1" customFormat="1" ht="14.25" x14ac:dyDescent="0.2">
      <c r="A12" s="9">
        <v>6</v>
      </c>
      <c r="B12" s="10" t="s">
        <v>45</v>
      </c>
      <c r="C12" s="38">
        <v>6926524</v>
      </c>
      <c r="D12" s="18" t="s">
        <v>39</v>
      </c>
    </row>
    <row r="13" spans="1:4" s="1" customFormat="1" ht="14.25" x14ac:dyDescent="0.2">
      <c r="A13" s="9">
        <v>7</v>
      </c>
      <c r="B13" s="10" t="s">
        <v>48</v>
      </c>
      <c r="C13" s="38">
        <v>175856</v>
      </c>
      <c r="D13" s="18" t="s">
        <v>39</v>
      </c>
    </row>
    <row r="14" spans="1:4" s="1" customFormat="1" ht="14.25" x14ac:dyDescent="0.2">
      <c r="A14" s="9">
        <v>8</v>
      </c>
      <c r="B14" s="10" t="s">
        <v>51</v>
      </c>
      <c r="C14" s="38">
        <v>5000000</v>
      </c>
      <c r="D14" s="19" t="s">
        <v>39</v>
      </c>
    </row>
    <row r="15" spans="1:4" s="1" customFormat="1" ht="14.25" x14ac:dyDescent="0.2">
      <c r="A15" s="9">
        <v>9</v>
      </c>
      <c r="B15" s="10" t="s">
        <v>59</v>
      </c>
      <c r="C15" s="38">
        <v>3126583</v>
      </c>
      <c r="D15" s="18" t="s">
        <v>39</v>
      </c>
    </row>
    <row r="16" spans="1:4" s="1" customFormat="1" ht="14.25" x14ac:dyDescent="0.2">
      <c r="A16" s="9">
        <v>10</v>
      </c>
      <c r="B16" s="10" t="s">
        <v>63</v>
      </c>
      <c r="C16" s="38">
        <v>3010558</v>
      </c>
      <c r="D16" s="18" t="s">
        <v>39</v>
      </c>
    </row>
    <row r="17" spans="1:4" s="1" customFormat="1" ht="14.25" x14ac:dyDescent="0.2">
      <c r="A17" s="9">
        <v>11</v>
      </c>
      <c r="B17" s="10" t="s">
        <v>65</v>
      </c>
      <c r="C17" s="38">
        <v>479526</v>
      </c>
      <c r="D17" s="18" t="s">
        <v>39</v>
      </c>
    </row>
    <row r="18" spans="1:4" s="1" customFormat="1" ht="14.25" x14ac:dyDescent="0.2">
      <c r="A18" s="9">
        <v>12</v>
      </c>
      <c r="B18" s="10" t="s">
        <v>67</v>
      </c>
      <c r="C18" s="38">
        <v>1009644</v>
      </c>
      <c r="D18" s="18" t="s">
        <v>39</v>
      </c>
    </row>
    <row r="19" spans="1:4" s="1" customFormat="1" ht="14.25" x14ac:dyDescent="0.2">
      <c r="A19" s="9">
        <v>13</v>
      </c>
      <c r="B19" s="10" t="s">
        <v>69</v>
      </c>
      <c r="C19" s="38">
        <v>738265</v>
      </c>
      <c r="D19" s="18" t="s">
        <v>39</v>
      </c>
    </row>
    <row r="20" spans="1:4" s="1" customFormat="1" ht="14.25" x14ac:dyDescent="0.2">
      <c r="A20" s="9">
        <v>14</v>
      </c>
      <c r="B20" s="10" t="s">
        <v>73</v>
      </c>
      <c r="C20" s="38">
        <v>100107</v>
      </c>
      <c r="D20" s="18" t="s">
        <v>39</v>
      </c>
    </row>
    <row r="21" spans="1:4" s="1" customFormat="1" ht="14.25" x14ac:dyDescent="0.2">
      <c r="A21" s="9">
        <v>15</v>
      </c>
      <c r="B21" s="10" t="s">
        <v>75</v>
      </c>
      <c r="C21" s="38">
        <v>347945</v>
      </c>
      <c r="D21" s="18" t="s">
        <v>39</v>
      </c>
    </row>
    <row r="22" spans="1:4" s="1" customFormat="1" ht="14.25" x14ac:dyDescent="0.2">
      <c r="A22" s="9">
        <v>16</v>
      </c>
      <c r="B22" s="10" t="s">
        <v>77</v>
      </c>
      <c r="C22" s="38">
        <v>1573822</v>
      </c>
      <c r="D22" s="18" t="s">
        <v>39</v>
      </c>
    </row>
    <row r="23" spans="1:4" s="1" customFormat="1" ht="14.25" x14ac:dyDescent="0.2">
      <c r="A23" s="9">
        <v>17</v>
      </c>
      <c r="B23" s="10" t="s">
        <v>79</v>
      </c>
      <c r="C23" s="38">
        <v>1264992</v>
      </c>
      <c r="D23" s="18" t="s">
        <v>39</v>
      </c>
    </row>
    <row r="24" spans="1:4" s="1" customFormat="1" ht="14.25" x14ac:dyDescent="0.2">
      <c r="A24" s="9">
        <v>18</v>
      </c>
      <c r="B24" s="10" t="s">
        <v>84</v>
      </c>
      <c r="C24" s="38">
        <v>446445</v>
      </c>
      <c r="D24" s="19" t="s">
        <v>39</v>
      </c>
    </row>
    <row r="25" spans="1:4" s="1" customFormat="1" ht="14.25" x14ac:dyDescent="0.2">
      <c r="A25" s="9">
        <v>19</v>
      </c>
      <c r="B25" s="10" t="s">
        <v>86</v>
      </c>
      <c r="C25" s="38">
        <v>2262862</v>
      </c>
      <c r="D25" s="18" t="s">
        <v>39</v>
      </c>
    </row>
    <row r="26" spans="1:4" s="1" customFormat="1" ht="14.25" x14ac:dyDescent="0.2">
      <c r="A26" s="9">
        <v>20</v>
      </c>
      <c r="B26" s="10" t="s">
        <v>88</v>
      </c>
      <c r="C26" s="38">
        <v>304764</v>
      </c>
      <c r="D26" s="18" t="s">
        <v>39</v>
      </c>
    </row>
    <row r="27" spans="1:4" s="1" customFormat="1" ht="14.25" x14ac:dyDescent="0.2">
      <c r="A27" s="9">
        <v>21</v>
      </c>
      <c r="B27" s="10" t="s">
        <v>93</v>
      </c>
      <c r="C27" s="38">
        <v>901282</v>
      </c>
      <c r="D27" s="18" t="s">
        <v>39</v>
      </c>
    </row>
    <row r="28" spans="1:4" s="1" customFormat="1" ht="14.25" x14ac:dyDescent="0.2">
      <c r="A28" s="9">
        <v>22</v>
      </c>
      <c r="B28" s="10" t="s">
        <v>98</v>
      </c>
      <c r="C28" s="38">
        <v>2935052</v>
      </c>
      <c r="D28" s="18" t="s">
        <v>39</v>
      </c>
    </row>
    <row r="29" spans="1:4" s="1" customFormat="1" ht="14.25" x14ac:dyDescent="0.2">
      <c r="A29" s="9">
        <v>23</v>
      </c>
      <c r="B29" s="10" t="s">
        <v>107</v>
      </c>
      <c r="C29" s="38">
        <v>3000000</v>
      </c>
      <c r="D29" s="18" t="s">
        <v>109</v>
      </c>
    </row>
    <row r="30" spans="1:4" s="1" customFormat="1" ht="14.25" x14ac:dyDescent="0.2">
      <c r="A30" s="9">
        <v>24</v>
      </c>
      <c r="B30" s="10" t="s">
        <v>111</v>
      </c>
      <c r="C30" s="38">
        <v>3008209</v>
      </c>
      <c r="D30" s="18" t="s">
        <v>109</v>
      </c>
    </row>
    <row r="31" spans="1:4" s="1" customFormat="1" ht="14.25" x14ac:dyDescent="0.2">
      <c r="A31" s="9">
        <v>25</v>
      </c>
      <c r="B31" s="10" t="s">
        <v>113</v>
      </c>
      <c r="C31" s="38">
        <v>4748606</v>
      </c>
      <c r="D31" s="19" t="s">
        <v>109</v>
      </c>
    </row>
    <row r="32" spans="1:4" s="1" customFormat="1" ht="14.25" x14ac:dyDescent="0.2">
      <c r="A32" s="9">
        <v>26</v>
      </c>
      <c r="B32" s="10" t="s">
        <v>115</v>
      </c>
      <c r="C32" s="38">
        <v>1783473</v>
      </c>
      <c r="D32" s="19" t="s">
        <v>109</v>
      </c>
    </row>
    <row r="33" spans="1:4" s="1" customFormat="1" ht="14.25" x14ac:dyDescent="0.2">
      <c r="A33" s="9">
        <v>27</v>
      </c>
      <c r="B33" s="10" t="s">
        <v>117</v>
      </c>
      <c r="C33" s="38">
        <v>1610616</v>
      </c>
      <c r="D33" s="18" t="s">
        <v>109</v>
      </c>
    </row>
    <row r="34" spans="1:4" s="1" customFormat="1" ht="14.25" x14ac:dyDescent="0.2">
      <c r="A34" s="9">
        <v>28</v>
      </c>
      <c r="B34" s="10" t="s">
        <v>119</v>
      </c>
      <c r="C34" s="38">
        <v>214905</v>
      </c>
      <c r="D34" s="18" t="s">
        <v>109</v>
      </c>
    </row>
    <row r="35" spans="1:4" s="1" customFormat="1" ht="14.25" x14ac:dyDescent="0.2">
      <c r="A35" s="9">
        <v>29</v>
      </c>
      <c r="B35" s="10" t="s">
        <v>122</v>
      </c>
      <c r="C35" s="38">
        <v>730757</v>
      </c>
      <c r="D35" s="18" t="s">
        <v>109</v>
      </c>
    </row>
    <row r="36" spans="1:4" s="1" customFormat="1" ht="14.25" x14ac:dyDescent="0.2">
      <c r="A36" s="9">
        <v>30</v>
      </c>
      <c r="B36" s="10" t="s">
        <v>124</v>
      </c>
      <c r="C36" s="38">
        <v>3773709</v>
      </c>
      <c r="D36" s="18" t="s">
        <v>109</v>
      </c>
    </row>
    <row r="37" spans="1:4" s="1" customFormat="1" ht="14.25" x14ac:dyDescent="0.2">
      <c r="A37" s="9">
        <v>31</v>
      </c>
      <c r="B37" s="10" t="s">
        <v>126</v>
      </c>
      <c r="C37" s="38">
        <v>1192184</v>
      </c>
      <c r="D37" s="18" t="s">
        <v>109</v>
      </c>
    </row>
    <row r="38" spans="1:4" s="1" customFormat="1" ht="14.25" x14ac:dyDescent="0.2">
      <c r="A38" s="9">
        <v>32</v>
      </c>
      <c r="B38" s="10" t="s">
        <v>130</v>
      </c>
      <c r="C38" s="38">
        <v>867530</v>
      </c>
      <c r="D38" s="18" t="s">
        <v>109</v>
      </c>
    </row>
    <row r="39" spans="1:4" s="1" customFormat="1" ht="14.25" x14ac:dyDescent="0.2">
      <c r="A39" s="9">
        <v>33</v>
      </c>
      <c r="B39" s="10" t="s">
        <v>132</v>
      </c>
      <c r="C39" s="38">
        <v>662255</v>
      </c>
      <c r="D39" s="18" t="s">
        <v>109</v>
      </c>
    </row>
    <row r="40" spans="1:4" s="1" customFormat="1" ht="14.25" x14ac:dyDescent="0.2">
      <c r="A40" s="9">
        <v>34</v>
      </c>
      <c r="B40" s="10" t="s">
        <v>134</v>
      </c>
      <c r="C40" s="38">
        <v>761079</v>
      </c>
      <c r="D40" s="18" t="s">
        <v>109</v>
      </c>
    </row>
    <row r="41" spans="1:4" s="1" customFormat="1" ht="14.25" x14ac:dyDescent="0.2">
      <c r="A41" s="9">
        <v>35</v>
      </c>
      <c r="B41" s="10" t="s">
        <v>138</v>
      </c>
      <c r="C41" s="38">
        <v>1859987</v>
      </c>
      <c r="D41" s="18" t="s">
        <v>109</v>
      </c>
    </row>
    <row r="42" spans="1:4" s="1" customFormat="1" ht="14.25" x14ac:dyDescent="0.2">
      <c r="A42" s="9">
        <v>36</v>
      </c>
      <c r="B42" s="10" t="s">
        <v>141</v>
      </c>
      <c r="C42" s="38">
        <v>1764879</v>
      </c>
      <c r="D42" s="18" t="s">
        <v>109</v>
      </c>
    </row>
    <row r="43" spans="1:4" s="1" customFormat="1" ht="14.25" x14ac:dyDescent="0.2">
      <c r="A43" s="9">
        <v>37</v>
      </c>
      <c r="B43" s="10" t="s">
        <v>145</v>
      </c>
      <c r="C43" s="38">
        <v>2722790</v>
      </c>
      <c r="D43" s="18" t="s">
        <v>109</v>
      </c>
    </row>
    <row r="44" spans="1:4" s="1" customFormat="1" ht="14.25" x14ac:dyDescent="0.2">
      <c r="A44" s="9">
        <v>38</v>
      </c>
      <c r="B44" s="10" t="s">
        <v>151</v>
      </c>
      <c r="C44" s="38">
        <v>556631</v>
      </c>
      <c r="D44" s="18" t="s">
        <v>109</v>
      </c>
    </row>
    <row r="45" spans="1:4" s="1" customFormat="1" ht="14.25" x14ac:dyDescent="0.2">
      <c r="A45" s="9">
        <v>39</v>
      </c>
      <c r="B45" s="10" t="s">
        <v>157</v>
      </c>
      <c r="C45" s="38">
        <v>190627</v>
      </c>
      <c r="D45" s="18" t="s">
        <v>109</v>
      </c>
    </row>
    <row r="46" spans="1:4" s="1" customFormat="1" ht="14.25" x14ac:dyDescent="0.2">
      <c r="A46" s="9">
        <v>40</v>
      </c>
      <c r="B46" s="10" t="s">
        <v>159</v>
      </c>
      <c r="C46" s="38">
        <v>744209</v>
      </c>
      <c r="D46" s="18" t="s">
        <v>109</v>
      </c>
    </row>
    <row r="47" spans="1:4" s="1" customFormat="1" ht="14.25" x14ac:dyDescent="0.2">
      <c r="A47" s="9">
        <v>41</v>
      </c>
      <c r="B47" s="10" t="s">
        <v>161</v>
      </c>
      <c r="C47" s="38">
        <v>496459</v>
      </c>
      <c r="D47" s="18" t="s">
        <v>109</v>
      </c>
    </row>
    <row r="48" spans="1:4" s="1" customFormat="1" ht="14.25" x14ac:dyDescent="0.2">
      <c r="A48" s="9">
        <v>42</v>
      </c>
      <c r="B48" s="10" t="s">
        <v>174</v>
      </c>
      <c r="C48" s="38">
        <v>1441164</v>
      </c>
      <c r="D48" s="18" t="s">
        <v>175</v>
      </c>
    </row>
    <row r="49" spans="1:4" s="1" customFormat="1" ht="14.25" x14ac:dyDescent="0.2">
      <c r="A49" s="9">
        <v>43</v>
      </c>
      <c r="B49" s="10" t="s">
        <v>177</v>
      </c>
      <c r="C49" s="38">
        <v>3233450</v>
      </c>
      <c r="D49" s="18" t="s">
        <v>175</v>
      </c>
    </row>
    <row r="50" spans="1:4" s="1" customFormat="1" ht="14.25" x14ac:dyDescent="0.2">
      <c r="A50" s="9">
        <v>44</v>
      </c>
      <c r="B50" s="10" t="s">
        <v>179</v>
      </c>
      <c r="C50" s="38">
        <v>183657</v>
      </c>
      <c r="D50" s="18" t="s">
        <v>175</v>
      </c>
    </row>
    <row r="51" spans="1:4" s="1" customFormat="1" ht="14.25" x14ac:dyDescent="0.2">
      <c r="A51" s="9">
        <v>45</v>
      </c>
      <c r="B51" s="10" t="s">
        <v>187</v>
      </c>
      <c r="C51" s="38">
        <v>2059831</v>
      </c>
      <c r="D51" s="18" t="s">
        <v>175</v>
      </c>
    </row>
    <row r="52" spans="1:4" s="1" customFormat="1" ht="14.25" x14ac:dyDescent="0.2">
      <c r="A52" s="9">
        <v>46</v>
      </c>
      <c r="B52" s="10" t="s">
        <v>189</v>
      </c>
      <c r="C52" s="38">
        <v>607250</v>
      </c>
      <c r="D52" s="18" t="s">
        <v>175</v>
      </c>
    </row>
    <row r="53" spans="1:4" s="1" customFormat="1" ht="14.25" x14ac:dyDescent="0.2">
      <c r="A53" s="9">
        <v>47</v>
      </c>
      <c r="B53" s="10" t="s">
        <v>195</v>
      </c>
      <c r="C53" s="38">
        <v>2234277</v>
      </c>
      <c r="D53" s="18" t="s">
        <v>175</v>
      </c>
    </row>
    <row r="54" spans="1:4" s="1" customFormat="1" ht="14.25" x14ac:dyDescent="0.2">
      <c r="A54" s="9">
        <v>48</v>
      </c>
      <c r="B54" s="10" t="s">
        <v>197</v>
      </c>
      <c r="C54" s="38">
        <v>1486304</v>
      </c>
      <c r="D54" s="18" t="s">
        <v>175</v>
      </c>
    </row>
    <row r="55" spans="1:4" s="1" customFormat="1" ht="14.25" x14ac:dyDescent="0.2">
      <c r="A55" s="9">
        <v>49</v>
      </c>
      <c r="B55" s="10" t="s">
        <v>201</v>
      </c>
      <c r="C55" s="38">
        <v>293662</v>
      </c>
      <c r="D55" s="18" t="s">
        <v>175</v>
      </c>
    </row>
    <row r="56" spans="1:4" s="1" customFormat="1" ht="14.25" x14ac:dyDescent="0.2">
      <c r="A56" s="9">
        <v>50</v>
      </c>
      <c r="B56" s="10" t="s">
        <v>203</v>
      </c>
      <c r="C56" s="38">
        <v>2485042</v>
      </c>
      <c r="D56" s="18" t="s">
        <v>175</v>
      </c>
    </row>
    <row r="57" spans="1:4" s="1" customFormat="1" ht="14.25" x14ac:dyDescent="0.2">
      <c r="A57" s="9">
        <v>51</v>
      </c>
      <c r="B57" s="10" t="s">
        <v>206</v>
      </c>
      <c r="C57" s="38">
        <v>497195</v>
      </c>
      <c r="D57" s="18" t="s">
        <v>175</v>
      </c>
    </row>
    <row r="58" spans="1:4" s="1" customFormat="1" ht="14.25" x14ac:dyDescent="0.2">
      <c r="A58" s="9">
        <v>52</v>
      </c>
      <c r="B58" s="10" t="s">
        <v>214</v>
      </c>
      <c r="C58" s="38">
        <v>2476698</v>
      </c>
      <c r="D58" s="18" t="s">
        <v>175</v>
      </c>
    </row>
    <row r="59" spans="1:4" s="1" customFormat="1" ht="14.25" x14ac:dyDescent="0.2">
      <c r="A59" s="9">
        <v>53</v>
      </c>
      <c r="B59" s="10" t="s">
        <v>219</v>
      </c>
      <c r="C59" s="38">
        <v>246714</v>
      </c>
      <c r="D59" s="18" t="s">
        <v>217</v>
      </c>
    </row>
    <row r="60" spans="1:4" s="1" customFormat="1" ht="14.25" x14ac:dyDescent="0.2">
      <c r="A60" s="9">
        <v>54</v>
      </c>
      <c r="B60" s="10" t="s">
        <v>221</v>
      </c>
      <c r="C60" s="38">
        <v>38498</v>
      </c>
      <c r="D60" s="18" t="s">
        <v>217</v>
      </c>
    </row>
    <row r="61" spans="1:4" s="1" customFormat="1" ht="14.25" x14ac:dyDescent="0.2">
      <c r="A61" s="9">
        <v>55</v>
      </c>
      <c r="B61" s="10" t="s">
        <v>223</v>
      </c>
      <c r="C61" s="38">
        <v>1861629</v>
      </c>
      <c r="D61" s="18" t="s">
        <v>217</v>
      </c>
    </row>
    <row r="62" spans="1:4" s="1" customFormat="1" ht="14.25" x14ac:dyDescent="0.2">
      <c r="A62" s="9">
        <v>56</v>
      </c>
      <c r="B62" s="10" t="s">
        <v>230</v>
      </c>
      <c r="C62" s="38">
        <v>1102431</v>
      </c>
      <c r="D62" s="18" t="s">
        <v>217</v>
      </c>
    </row>
    <row r="63" spans="1:4" s="1" customFormat="1" ht="14.25" x14ac:dyDescent="0.2">
      <c r="A63" s="9">
        <v>57</v>
      </c>
      <c r="B63" s="10" t="s">
        <v>235</v>
      </c>
      <c r="C63" s="38">
        <v>1917212</v>
      </c>
      <c r="D63" s="19" t="s">
        <v>217</v>
      </c>
    </row>
    <row r="64" spans="1:4" s="1" customFormat="1" ht="14.25" x14ac:dyDescent="0.2">
      <c r="A64" s="9">
        <v>58</v>
      </c>
      <c r="B64" s="10" t="s">
        <v>237</v>
      </c>
      <c r="C64" s="38">
        <v>97195</v>
      </c>
      <c r="D64" s="18" t="s">
        <v>217</v>
      </c>
    </row>
    <row r="65" spans="1:4" s="1" customFormat="1" ht="14.25" x14ac:dyDescent="0.2">
      <c r="A65" s="9">
        <v>59</v>
      </c>
      <c r="B65" s="10" t="s">
        <v>243</v>
      </c>
      <c r="C65" s="38">
        <v>742369</v>
      </c>
      <c r="D65" s="18" t="s">
        <v>217</v>
      </c>
    </row>
    <row r="66" spans="1:4" s="1" customFormat="1" ht="14.25" x14ac:dyDescent="0.2">
      <c r="A66" s="9">
        <v>60</v>
      </c>
      <c r="B66" s="10" t="s">
        <v>257</v>
      </c>
      <c r="C66" s="38">
        <v>7303046</v>
      </c>
      <c r="D66" s="19" t="s">
        <v>258</v>
      </c>
    </row>
    <row r="67" spans="1:4" s="1" customFormat="1" ht="14.25" x14ac:dyDescent="0.2">
      <c r="A67" s="9">
        <v>61</v>
      </c>
      <c r="B67" s="10" t="s">
        <v>260</v>
      </c>
      <c r="C67" s="38">
        <v>1821924</v>
      </c>
      <c r="D67" s="18" t="s">
        <v>261</v>
      </c>
    </row>
    <row r="68" spans="1:4" s="1" customFormat="1" ht="14.25" x14ac:dyDescent="0.2">
      <c r="A68" s="9">
        <v>62</v>
      </c>
      <c r="B68" s="10" t="s">
        <v>272</v>
      </c>
      <c r="C68" s="38">
        <v>5000000</v>
      </c>
      <c r="D68" s="18" t="s">
        <v>270</v>
      </c>
    </row>
    <row r="69" spans="1:4" s="1" customFormat="1" ht="14.25" x14ac:dyDescent="0.2">
      <c r="A69" s="9">
        <v>63</v>
      </c>
      <c r="B69" s="10" t="s">
        <v>274</v>
      </c>
      <c r="C69" s="38">
        <v>3122973</v>
      </c>
      <c r="D69" s="19" t="s">
        <v>270</v>
      </c>
    </row>
    <row r="70" spans="1:4" s="1" customFormat="1" ht="14.25" x14ac:dyDescent="0.2">
      <c r="A70" s="9">
        <v>64</v>
      </c>
      <c r="B70" s="10" t="s">
        <v>276</v>
      </c>
      <c r="C70" s="38">
        <v>353274</v>
      </c>
      <c r="D70" s="18" t="s">
        <v>270</v>
      </c>
    </row>
    <row r="71" spans="1:4" s="1" customFormat="1" ht="14.25" x14ac:dyDescent="0.2">
      <c r="A71" s="9">
        <v>65</v>
      </c>
      <c r="B71" s="10" t="s">
        <v>278</v>
      </c>
      <c r="C71" s="38">
        <v>231098</v>
      </c>
      <c r="D71" s="19" t="s">
        <v>270</v>
      </c>
    </row>
    <row r="72" spans="1:4" s="1" customFormat="1" ht="14.25" x14ac:dyDescent="0.2">
      <c r="A72" s="9">
        <v>66</v>
      </c>
      <c r="B72" s="10" t="s">
        <v>280</v>
      </c>
      <c r="C72" s="38">
        <v>49682</v>
      </c>
      <c r="D72" s="18" t="s">
        <v>270</v>
      </c>
    </row>
    <row r="73" spans="1:4" s="28" customFormat="1" ht="12.75" x14ac:dyDescent="0.2">
      <c r="A73" s="44" t="s">
        <v>285</v>
      </c>
      <c r="B73" s="44"/>
      <c r="C73" s="39">
        <v>112848733</v>
      </c>
      <c r="D73" s="27"/>
    </row>
    <row r="74" spans="1:4" s="1" customFormat="1" ht="12.75" x14ac:dyDescent="0.2">
      <c r="C74" s="4"/>
    </row>
    <row r="75" spans="1:4" s="1" customFormat="1" ht="12.75" x14ac:dyDescent="0.2">
      <c r="A75" s="40"/>
      <c r="B75" s="40"/>
      <c r="C75" s="40"/>
      <c r="D75" s="40"/>
    </row>
    <row r="76" spans="1:4" s="1" customFormat="1" ht="12.75" x14ac:dyDescent="0.2">
      <c r="C76" s="30"/>
      <c r="D76" s="29"/>
    </row>
    <row r="77" spans="1:4" s="28" customFormat="1" ht="12.75" x14ac:dyDescent="0.2">
      <c r="B77" s="31"/>
      <c r="C77" s="33"/>
      <c r="D77" s="31"/>
    </row>
    <row r="78" spans="1:4" s="1" customFormat="1" ht="12.75" x14ac:dyDescent="0.2">
      <c r="C78" s="4"/>
    </row>
    <row r="79" spans="1:4" s="1" customFormat="1" ht="12.75" x14ac:dyDescent="0.2">
      <c r="C79" s="4"/>
    </row>
  </sheetData>
  <mergeCells count="7">
    <mergeCell ref="A75:D75"/>
    <mergeCell ref="A4:C4"/>
    <mergeCell ref="A1:B1"/>
    <mergeCell ref="C1:D1"/>
    <mergeCell ref="A2:B2"/>
    <mergeCell ref="C2:D2"/>
    <mergeCell ref="A73:B73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UTE tg219,DOT1</vt:lpstr>
      <vt:lpstr>CK_TG219DOT1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dcterms:created xsi:type="dcterms:W3CDTF">2020-07-09T08:14:48Z</dcterms:created>
  <dcterms:modified xsi:type="dcterms:W3CDTF">2020-07-09T09:00:10Z</dcterms:modified>
</cp:coreProperties>
</file>